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k.kinoshita\Desktop\home\torikumi\ecok\"/>
    </mc:Choice>
  </mc:AlternateContent>
  <xr:revisionPtr revIDLastSave="0" documentId="8_{9B9BE4D7-F0BF-4F02-8F18-3219E4167B42}" xr6:coauthVersionLast="47" xr6:coauthVersionMax="47" xr10:uidLastSave="{00000000-0000-0000-0000-000000000000}"/>
  <workbookProtection workbookPassword="CC5D" lockStructure="1"/>
  <bookViews>
    <workbookView xWindow="-120" yWindow="-120" windowWidth="29040" windowHeight="15720" tabRatio="816" firstSheet="4" activeTab="19" xr2:uid="{717B2D7B-D4F7-4C32-9CA2-B124D3BA1800}"/>
  </bookViews>
  <sheets>
    <sheet name="記入例" sheetId="8" r:id="rId1"/>
    <sheet name="H17" sheetId="25" r:id="rId2"/>
    <sheet name="H18" sheetId="24" r:id="rId3"/>
    <sheet name="H19" sheetId="23" r:id="rId4"/>
    <sheet name="H20" sheetId="22" r:id="rId5"/>
    <sheet name="H21" sheetId="21" r:id="rId6"/>
    <sheet name="H22" sheetId="17" r:id="rId7"/>
    <sheet name="H23" sheetId="19" r:id="rId8"/>
    <sheet name="H24" sheetId="15" r:id="rId9"/>
    <sheet name="H25" sheetId="16" r:id="rId10"/>
    <sheet name="H26" sheetId="20" r:id="rId11"/>
    <sheet name="H27" sheetId="27" r:id="rId12"/>
    <sheet name="H28" sheetId="29" r:id="rId13"/>
    <sheet name="H29" sheetId="30" r:id="rId14"/>
    <sheet name="H30" sheetId="31" r:id="rId15"/>
    <sheet name="R1" sheetId="32" r:id="rId16"/>
    <sheet name="R2" sheetId="33" r:id="rId17"/>
    <sheet name="R3" sheetId="35" r:id="rId18"/>
    <sheet name="R4" sheetId="36" r:id="rId19"/>
    <sheet name="R5" sheetId="37" r:id="rId20"/>
    <sheet name="まとめ" sheetId="18" r:id="rId21"/>
    <sheet name="電気需要平準化評価用" sheetId="26" r:id="rId22"/>
  </sheets>
  <definedNames>
    <definedName name="_xlnm.Print_Area" localSheetId="1">'H17'!$A$1:$S$54</definedName>
    <definedName name="_xlnm.Print_Area" localSheetId="2">'H18'!$A$1:$S$54</definedName>
    <definedName name="_xlnm.Print_Area" localSheetId="3">'H19'!$A$1:$S$54</definedName>
    <definedName name="_xlnm.Print_Area" localSheetId="4">'H20'!$A$1:$S$54</definedName>
    <definedName name="_xlnm.Print_Area" localSheetId="5">'H21'!$A$1:$S$54</definedName>
    <definedName name="_xlnm.Print_Area" localSheetId="6">'H22'!$A$1:$S$54</definedName>
    <definedName name="_xlnm.Print_Area" localSheetId="7">'H23'!$A$1:$S$54</definedName>
    <definedName name="_xlnm.Print_Area" localSheetId="8">'H24'!$A$1:$S$53</definedName>
    <definedName name="_xlnm.Print_Area" localSheetId="9">'H25'!$A$1:$S$53</definedName>
    <definedName name="_xlnm.Print_Area" localSheetId="10">'H26'!$A$1:$S$53</definedName>
    <definedName name="_xlnm.Print_Area" localSheetId="11">'H27'!$A$1:$S$53</definedName>
    <definedName name="_xlnm.Print_Area" localSheetId="12">'H28'!$A$1:$S$53</definedName>
    <definedName name="_xlnm.Print_Area" localSheetId="13">'H29'!$A$1:$S$53</definedName>
    <definedName name="_xlnm.Print_Area" localSheetId="14">'H30'!$A$1:$S$53</definedName>
    <definedName name="_xlnm.Print_Area" localSheetId="15">'R1'!$A$1:$S$53</definedName>
    <definedName name="_xlnm.Print_Area" localSheetId="16">'R2'!$A$1:$S$53</definedName>
    <definedName name="_xlnm.Print_Area" localSheetId="17">'R3'!$A$1:$S$53</definedName>
    <definedName name="_xlnm.Print_Area" localSheetId="18">'R4'!$A$1:$S$53</definedName>
    <definedName name="_xlnm.Print_Area" localSheetId="19">'R5'!$A$1:$S$53</definedName>
    <definedName name="_xlnm.Print_Area" localSheetId="20">まとめ!$B$1:$AZ$43</definedName>
    <definedName name="_xlnm.Print_Area" localSheetId="0">記入例!$A$1:$U$54</definedName>
    <definedName name="_xlnm.Print_Area" localSheetId="21">電気需要平準化評価用!$A$1:$AZ$26</definedName>
    <definedName name="_xlnm.Print_Titles" localSheetId="20">まとめ!$B:$N</definedName>
    <definedName name="_xlnm.Print_Titles" localSheetId="21">電気需要平準化評価用!$B:$N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37" l="1"/>
  <c r="AY8" i="26"/>
  <c r="AY11" i="26" s="1"/>
  <c r="AY37" i="18"/>
  <c r="AY35" i="18"/>
  <c r="AY34" i="18"/>
  <c r="AY33" i="18"/>
  <c r="AY32" i="18"/>
  <c r="AW37" i="18"/>
  <c r="AW35" i="18"/>
  <c r="AW34" i="18"/>
  <c r="AW33" i="18"/>
  <c r="AW32" i="18"/>
  <c r="AW29" i="18"/>
  <c r="AW28" i="18"/>
  <c r="AW27" i="18"/>
  <c r="AW26" i="18"/>
  <c r="AW25" i="18"/>
  <c r="AW24" i="18"/>
  <c r="AW23" i="18"/>
  <c r="AW22" i="18"/>
  <c r="AW21" i="18"/>
  <c r="AW20" i="18"/>
  <c r="AW19" i="18"/>
  <c r="AW18" i="18"/>
  <c r="AW17" i="18"/>
  <c r="AW16" i="18"/>
  <c r="AW15" i="18"/>
  <c r="AW14" i="18"/>
  <c r="AW13" i="18"/>
  <c r="AW12" i="18"/>
  <c r="AW11" i="18"/>
  <c r="AW10" i="18"/>
  <c r="AW9" i="18"/>
  <c r="AW8" i="18"/>
  <c r="AY29" i="18"/>
  <c r="AY28" i="18"/>
  <c r="AY27" i="18"/>
  <c r="AY26" i="18"/>
  <c r="AY25" i="18"/>
  <c r="AY24" i="18"/>
  <c r="AY23" i="18"/>
  <c r="AY22" i="18"/>
  <c r="AY21" i="18"/>
  <c r="AY20" i="18"/>
  <c r="AY19" i="18"/>
  <c r="AY18" i="18"/>
  <c r="AY17" i="18"/>
  <c r="AY16" i="18"/>
  <c r="AY15" i="18"/>
  <c r="AY14" i="18"/>
  <c r="AY13" i="18"/>
  <c r="AY12" i="18"/>
  <c r="AY11" i="18"/>
  <c r="AY10" i="18"/>
  <c r="AY9" i="18"/>
  <c r="AY8" i="18"/>
  <c r="AU9" i="18"/>
  <c r="Q52" i="37"/>
  <c r="S35" i="37" s="1"/>
  <c r="R44" i="37"/>
  <c r="S27" i="37" s="1"/>
  <c r="AZ30" i="18" s="1"/>
  <c r="Q35" i="37"/>
  <c r="AZ14" i="26" s="1"/>
  <c r="AY38" i="18"/>
  <c r="S34" i="37"/>
  <c r="AZ8" i="26"/>
  <c r="S32" i="37"/>
  <c r="AZ35" i="18" s="1"/>
  <c r="S31" i="37"/>
  <c r="AZ34" i="18" s="1"/>
  <c r="S30" i="37"/>
  <c r="S33" i="37" s="1"/>
  <c r="AZ36" i="18" s="1"/>
  <c r="S29" i="37"/>
  <c r="AZ32" i="18" s="1"/>
  <c r="Q27" i="37"/>
  <c r="O27" i="37"/>
  <c r="AY30" i="18" s="1"/>
  <c r="S26" i="37"/>
  <c r="AZ29" i="18" s="1"/>
  <c r="S25" i="37"/>
  <c r="AZ28" i="18" s="1"/>
  <c r="S24" i="37"/>
  <c r="AZ27" i="18"/>
  <c r="S23" i="37"/>
  <c r="S22" i="37"/>
  <c r="AZ25" i="18"/>
  <c r="S21" i="37"/>
  <c r="AZ24" i="18"/>
  <c r="S20" i="37"/>
  <c r="AZ23" i="18" s="1"/>
  <c r="S19" i="37"/>
  <c r="AZ22" i="18" s="1"/>
  <c r="S18" i="37"/>
  <c r="AZ21" i="18" s="1"/>
  <c r="S17" i="37"/>
  <c r="AZ20" i="18"/>
  <c r="S16" i="37"/>
  <c r="AZ19" i="18"/>
  <c r="S15" i="37"/>
  <c r="AZ18" i="18" s="1"/>
  <c r="S14" i="37"/>
  <c r="AZ17" i="18" s="1"/>
  <c r="S13" i="37"/>
  <c r="AZ16" i="18" s="1"/>
  <c r="S12" i="37"/>
  <c r="S11" i="37"/>
  <c r="AZ14" i="18"/>
  <c r="S10" i="37"/>
  <c r="AZ13" i="18" s="1"/>
  <c r="S9" i="37"/>
  <c r="AZ12" i="18"/>
  <c r="S8" i="37"/>
  <c r="AZ11" i="18" s="1"/>
  <c r="S7" i="37"/>
  <c r="AZ10" i="18"/>
  <c r="S6" i="37"/>
  <c r="AZ9" i="18" s="1"/>
  <c r="S5" i="37"/>
  <c r="AQ34" i="26"/>
  <c r="AV10" i="26"/>
  <c r="AX10" i="26"/>
  <c r="AW8" i="26"/>
  <c r="AW11" i="26"/>
  <c r="AT10" i="26"/>
  <c r="Q52" i="36"/>
  <c r="S35" i="36" s="1"/>
  <c r="R44" i="36"/>
  <c r="S27" i="36" s="1"/>
  <c r="AX30" i="18" s="1"/>
  <c r="Q35" i="36"/>
  <c r="AX14" i="26"/>
  <c r="O35" i="36"/>
  <c r="S34" i="36"/>
  <c r="AX8" i="26"/>
  <c r="S32" i="36"/>
  <c r="AX35" i="18"/>
  <c r="S31" i="36"/>
  <c r="AX34" i="18" s="1"/>
  <c r="S30" i="36"/>
  <c r="S33" i="36" s="1"/>
  <c r="AX36" i="18" s="1"/>
  <c r="S29" i="36"/>
  <c r="Q27" i="36"/>
  <c r="O27" i="36"/>
  <c r="AW30" i="18"/>
  <c r="S26" i="36"/>
  <c r="AX29" i="18"/>
  <c r="S25" i="36"/>
  <c r="AX28" i="18"/>
  <c r="S24" i="36"/>
  <c r="AX27" i="18"/>
  <c r="S23" i="36"/>
  <c r="AX26" i="18" s="1"/>
  <c r="S22" i="36"/>
  <c r="AX25" i="18"/>
  <c r="S21" i="36"/>
  <c r="AX24" i="18" s="1"/>
  <c r="S20" i="36"/>
  <c r="AX23" i="18"/>
  <c r="S19" i="36"/>
  <c r="AX22" i="18"/>
  <c r="S18" i="36"/>
  <c r="AX21" i="18" s="1"/>
  <c r="S17" i="36"/>
  <c r="AX20" i="18" s="1"/>
  <c r="S16" i="36"/>
  <c r="AX19" i="18" s="1"/>
  <c r="S15" i="36"/>
  <c r="AX18" i="18"/>
  <c r="S14" i="36"/>
  <c r="AX17" i="18"/>
  <c r="S13" i="36"/>
  <c r="AX16" i="18"/>
  <c r="S12" i="36"/>
  <c r="AX15" i="18"/>
  <c r="S11" i="36"/>
  <c r="AX14" i="18" s="1"/>
  <c r="S10" i="36"/>
  <c r="AX13" i="18"/>
  <c r="S9" i="36"/>
  <c r="S8" i="36"/>
  <c r="AX11" i="18" s="1"/>
  <c r="S7" i="36"/>
  <c r="AX10" i="18"/>
  <c r="S6" i="36"/>
  <c r="S5" i="36"/>
  <c r="AX8" i="18" s="1"/>
  <c r="O27" i="35"/>
  <c r="AU30" i="18" s="1"/>
  <c r="S16" i="35"/>
  <c r="AV19" i="18" s="1"/>
  <c r="S5" i="35"/>
  <c r="S13" i="35"/>
  <c r="AV16" i="18"/>
  <c r="S12" i="35"/>
  <c r="AV15" i="18"/>
  <c r="S11" i="35"/>
  <c r="S10" i="35"/>
  <c r="AV13" i="18"/>
  <c r="S8" i="35"/>
  <c r="AV11" i="18"/>
  <c r="S7" i="35"/>
  <c r="AV10" i="18" s="1"/>
  <c r="S6" i="35"/>
  <c r="AV9" i="18"/>
  <c r="S5" i="33"/>
  <c r="AT8" i="18" s="1"/>
  <c r="AU8" i="26"/>
  <c r="AU11" i="26"/>
  <c r="AV34" i="18"/>
  <c r="AU37" i="18"/>
  <c r="AU33" i="18"/>
  <c r="AU34" i="18"/>
  <c r="AU35" i="18"/>
  <c r="AU32" i="18"/>
  <c r="AU10" i="18"/>
  <c r="AU11" i="18"/>
  <c r="AU12" i="18"/>
  <c r="AU13" i="18"/>
  <c r="AU14" i="18"/>
  <c r="AU15" i="18"/>
  <c r="AU16" i="18"/>
  <c r="AU17" i="18"/>
  <c r="AU18" i="18"/>
  <c r="AU19" i="18"/>
  <c r="AU20" i="18"/>
  <c r="AU21" i="18"/>
  <c r="AU22" i="18"/>
  <c r="AU23" i="18"/>
  <c r="AU24" i="18"/>
  <c r="AU25" i="18"/>
  <c r="AU26" i="18"/>
  <c r="AU27" i="18"/>
  <c r="AU28" i="18"/>
  <c r="AU29" i="18"/>
  <c r="AU8" i="18"/>
  <c r="AM24" i="18"/>
  <c r="AS8" i="26"/>
  <c r="AS11" i="26" s="1"/>
  <c r="Q52" i="35"/>
  <c r="S35" i="35" s="1"/>
  <c r="R44" i="35"/>
  <c r="Q35" i="35"/>
  <c r="AV14" i="26"/>
  <c r="O35" i="35"/>
  <c r="S34" i="35"/>
  <c r="AV37" i="18"/>
  <c r="S32" i="35"/>
  <c r="AV35" i="18" s="1"/>
  <c r="S31" i="35"/>
  <c r="S30" i="35"/>
  <c r="S33" i="35" s="1"/>
  <c r="AV36" i="18" s="1"/>
  <c r="S29" i="35"/>
  <c r="AV32" i="18"/>
  <c r="S27" i="35"/>
  <c r="AV30" i="18"/>
  <c r="Q27" i="35"/>
  <c r="S26" i="35"/>
  <c r="AV29" i="18"/>
  <c r="S25" i="35"/>
  <c r="AV28" i="18" s="1"/>
  <c r="S24" i="35"/>
  <c r="AV27" i="18" s="1"/>
  <c r="S23" i="35"/>
  <c r="AV26" i="18"/>
  <c r="S22" i="35"/>
  <c r="AV25" i="18"/>
  <c r="S21" i="35"/>
  <c r="AV24" i="18"/>
  <c r="S20" i="35"/>
  <c r="AV23" i="18"/>
  <c r="S19" i="35"/>
  <c r="AV22" i="18" s="1"/>
  <c r="S18" i="35"/>
  <c r="AV21" i="18"/>
  <c r="S17" i="35"/>
  <c r="AV20" i="18" s="1"/>
  <c r="S15" i="35"/>
  <c r="AV18" i="18"/>
  <c r="S14" i="35"/>
  <c r="AV17" i="18" s="1"/>
  <c r="AV14" i="18"/>
  <c r="S9" i="35"/>
  <c r="S28" i="35" s="1"/>
  <c r="AR10" i="26"/>
  <c r="AP10" i="26"/>
  <c r="AS37" i="18"/>
  <c r="AS35" i="18"/>
  <c r="AS34" i="18"/>
  <c r="AS33" i="18"/>
  <c r="AS32" i="18"/>
  <c r="AS29" i="18"/>
  <c r="AS28" i="18"/>
  <c r="AS27" i="18"/>
  <c r="AS26" i="18"/>
  <c r="AS25" i="18"/>
  <c r="AS24" i="18"/>
  <c r="AS23" i="18"/>
  <c r="AS22" i="18"/>
  <c r="AS21" i="18"/>
  <c r="AS20" i="18"/>
  <c r="AS19" i="18"/>
  <c r="AS18" i="18"/>
  <c r="AS17" i="18"/>
  <c r="AS16" i="18"/>
  <c r="AS15" i="18"/>
  <c r="AS14" i="18"/>
  <c r="AS13" i="18"/>
  <c r="AS12" i="18"/>
  <c r="AS11" i="18"/>
  <c r="AS10" i="18"/>
  <c r="AS9" i="18"/>
  <c r="AS8" i="18"/>
  <c r="AQ14" i="18"/>
  <c r="AG21" i="18"/>
  <c r="Q52" i="33"/>
  <c r="S35" i="33"/>
  <c r="R44" i="33"/>
  <c r="S27" i="33"/>
  <c r="AT30" i="18"/>
  <c r="Q35" i="33"/>
  <c r="AT14" i="26"/>
  <c r="O35" i="33"/>
  <c r="AS38" i="18" s="1"/>
  <c r="S34" i="33"/>
  <c r="AT37" i="18" s="1"/>
  <c r="AT8" i="26"/>
  <c r="S32" i="33"/>
  <c r="S33" i="33" s="1"/>
  <c r="AT36" i="18" s="1"/>
  <c r="S31" i="33"/>
  <c r="AT34" i="18"/>
  <c r="S30" i="33"/>
  <c r="AT33" i="18" s="1"/>
  <c r="S29" i="33"/>
  <c r="Q27" i="33"/>
  <c r="O27" i="33"/>
  <c r="AS30" i="18"/>
  <c r="S26" i="33"/>
  <c r="AT29" i="18"/>
  <c r="S25" i="33"/>
  <c r="AT28" i="18"/>
  <c r="S24" i="33"/>
  <c r="AT27" i="18"/>
  <c r="S23" i="33"/>
  <c r="AT26" i="18" s="1"/>
  <c r="S22" i="33"/>
  <c r="AT25" i="18"/>
  <c r="S21" i="33"/>
  <c r="AT24" i="18" s="1"/>
  <c r="S20" i="33"/>
  <c r="AT23" i="18"/>
  <c r="S19" i="33"/>
  <c r="AT22" i="18" s="1"/>
  <c r="S18" i="33"/>
  <c r="AT21" i="18"/>
  <c r="S17" i="33"/>
  <c r="AT20" i="18" s="1"/>
  <c r="S16" i="33"/>
  <c r="AT19" i="18" s="1"/>
  <c r="S15" i="33"/>
  <c r="AT18" i="18"/>
  <c r="S14" i="33"/>
  <c r="AT17" i="18"/>
  <c r="S13" i="33"/>
  <c r="AT16" i="18"/>
  <c r="S12" i="33"/>
  <c r="AT15" i="18"/>
  <c r="S11" i="33"/>
  <c r="AT14" i="18" s="1"/>
  <c r="S10" i="33"/>
  <c r="AT13" i="18"/>
  <c r="S9" i="33"/>
  <c r="AT12" i="18" s="1"/>
  <c r="S8" i="33"/>
  <c r="AT11" i="18"/>
  <c r="S7" i="33"/>
  <c r="AT10" i="18" s="1"/>
  <c r="S6" i="33"/>
  <c r="AT9" i="18"/>
  <c r="AQ8" i="26"/>
  <c r="AQ11" i="26" s="1"/>
  <c r="AQ35" i="18"/>
  <c r="AQ9" i="18"/>
  <c r="AQ10" i="18"/>
  <c r="AQ11" i="18"/>
  <c r="AQ12" i="18"/>
  <c r="AQ13" i="18"/>
  <c r="AQ15" i="18"/>
  <c r="AQ16" i="18"/>
  <c r="AQ17" i="18"/>
  <c r="AQ18" i="18"/>
  <c r="AQ19" i="18"/>
  <c r="AQ20" i="18"/>
  <c r="AQ21" i="18"/>
  <c r="AQ22" i="18"/>
  <c r="AQ23" i="18"/>
  <c r="AQ24" i="18"/>
  <c r="AQ25" i="18"/>
  <c r="AQ26" i="18"/>
  <c r="AQ27" i="18"/>
  <c r="AQ28" i="18"/>
  <c r="AQ29" i="18"/>
  <c r="AQ32" i="18"/>
  <c r="AQ33" i="18"/>
  <c r="AQ34" i="18"/>
  <c r="AQ37" i="18"/>
  <c r="AQ8" i="18"/>
  <c r="AO28" i="18"/>
  <c r="Q52" i="32"/>
  <c r="S35" i="32"/>
  <c r="AR12" i="26"/>
  <c r="R44" i="32"/>
  <c r="S27" i="32"/>
  <c r="AR30" i="18"/>
  <c r="Q35" i="32"/>
  <c r="AR14" i="26"/>
  <c r="O35" i="32"/>
  <c r="AQ12" i="26" s="1"/>
  <c r="AQ15" i="26" s="1"/>
  <c r="S34" i="32"/>
  <c r="S32" i="32"/>
  <c r="AR35" i="18" s="1"/>
  <c r="S31" i="32"/>
  <c r="AR34" i="18"/>
  <c r="S30" i="32"/>
  <c r="AR33" i="18" s="1"/>
  <c r="S29" i="32"/>
  <c r="Q27" i="32"/>
  <c r="O27" i="32"/>
  <c r="AQ30" i="18" s="1"/>
  <c r="S26" i="32"/>
  <c r="AR29" i="18" s="1"/>
  <c r="S25" i="32"/>
  <c r="AR28" i="18"/>
  <c r="S24" i="32"/>
  <c r="AR27" i="18"/>
  <c r="S23" i="32"/>
  <c r="AR26" i="18"/>
  <c r="S22" i="32"/>
  <c r="AR25" i="18"/>
  <c r="S21" i="32"/>
  <c r="AR24" i="18" s="1"/>
  <c r="S20" i="32"/>
  <c r="AR23" i="18"/>
  <c r="S19" i="32"/>
  <c r="AR22" i="18" s="1"/>
  <c r="S18" i="32"/>
  <c r="AR21" i="18"/>
  <c r="S17" i="32"/>
  <c r="AR20" i="18" s="1"/>
  <c r="S16" i="32"/>
  <c r="AR19" i="18"/>
  <c r="S15" i="32"/>
  <c r="AR18" i="18" s="1"/>
  <c r="S14" i="32"/>
  <c r="AR17" i="18" s="1"/>
  <c r="S13" i="32"/>
  <c r="AR16" i="18"/>
  <c r="S12" i="32"/>
  <c r="AR15" i="18"/>
  <c r="S11" i="32"/>
  <c r="AR14" i="18"/>
  <c r="S10" i="32"/>
  <c r="AR13" i="18"/>
  <c r="S9" i="32"/>
  <c r="AR12" i="18" s="1"/>
  <c r="S8" i="32"/>
  <c r="AR11" i="18"/>
  <c r="S7" i="32"/>
  <c r="AR10" i="18" s="1"/>
  <c r="S6" i="32"/>
  <c r="AR9" i="18"/>
  <c r="S5" i="32"/>
  <c r="AR8" i="18" s="1"/>
  <c r="AM8" i="26"/>
  <c r="AM11" i="26"/>
  <c r="AO8" i="26"/>
  <c r="AO11" i="26" s="1"/>
  <c r="AO9" i="18"/>
  <c r="AO10" i="18"/>
  <c r="AO11" i="18"/>
  <c r="AO12" i="18"/>
  <c r="AO13" i="18"/>
  <c r="AO14" i="18"/>
  <c r="AO15" i="18"/>
  <c r="AO16" i="18"/>
  <c r="AO17" i="18"/>
  <c r="AO18" i="18"/>
  <c r="AO19" i="18"/>
  <c r="AO20" i="18"/>
  <c r="AO21" i="18"/>
  <c r="AO22" i="18"/>
  <c r="AO23" i="18"/>
  <c r="AO24" i="18"/>
  <c r="AO25" i="18"/>
  <c r="AO26" i="18"/>
  <c r="AO27" i="18"/>
  <c r="AO29" i="18"/>
  <c r="AO32" i="18"/>
  <c r="AO33" i="18"/>
  <c r="AO34" i="18"/>
  <c r="AO35" i="18"/>
  <c r="AO37" i="18"/>
  <c r="AO8" i="18"/>
  <c r="Q52" i="31"/>
  <c r="S35" i="31"/>
  <c r="AP12" i="26"/>
  <c r="R44" i="31"/>
  <c r="S27" i="31"/>
  <c r="AP30" i="18"/>
  <c r="Q35" i="31"/>
  <c r="AP14" i="26"/>
  <c r="O35" i="31"/>
  <c r="AO12" i="26"/>
  <c r="AO15" i="26" s="1"/>
  <c r="S34" i="31"/>
  <c r="S32" i="31"/>
  <c r="AP35" i="18" s="1"/>
  <c r="S31" i="31"/>
  <c r="AP34" i="18"/>
  <c r="S30" i="31"/>
  <c r="AP33" i="18" s="1"/>
  <c r="S29" i="31"/>
  <c r="S33" i="31" s="1"/>
  <c r="AP36" i="18" s="1"/>
  <c r="Q27" i="31"/>
  <c r="O27" i="31"/>
  <c r="AO30" i="18" s="1"/>
  <c r="S26" i="31"/>
  <c r="AP29" i="18"/>
  <c r="S25" i="31"/>
  <c r="AP28" i="18"/>
  <c r="S24" i="31"/>
  <c r="AP27" i="18"/>
  <c r="S23" i="31"/>
  <c r="AP26" i="18"/>
  <c r="S22" i="31"/>
  <c r="AP25" i="18"/>
  <c r="S21" i="31"/>
  <c r="AP24" i="18"/>
  <c r="S20" i="31"/>
  <c r="AP23" i="18"/>
  <c r="S19" i="31"/>
  <c r="AP22" i="18" s="1"/>
  <c r="S18" i="31"/>
  <c r="AP21" i="18"/>
  <c r="S17" i="31"/>
  <c r="AP20" i="18"/>
  <c r="S16" i="31"/>
  <c r="AP19" i="18"/>
  <c r="S15" i="31"/>
  <c r="AP18" i="18" s="1"/>
  <c r="S14" i="31"/>
  <c r="AP17" i="18"/>
  <c r="S13" i="31"/>
  <c r="AP16" i="18"/>
  <c r="S12" i="31"/>
  <c r="AP15" i="18"/>
  <c r="S11" i="31"/>
  <c r="AP14" i="18"/>
  <c r="S10" i="31"/>
  <c r="AP13" i="18"/>
  <c r="S9" i="31"/>
  <c r="S8" i="31"/>
  <c r="AP11" i="18" s="1"/>
  <c r="S7" i="31"/>
  <c r="AP10" i="18"/>
  <c r="S6" i="31"/>
  <c r="AP9" i="18" s="1"/>
  <c r="S5" i="31"/>
  <c r="AP8" i="18"/>
  <c r="AN10" i="26"/>
  <c r="AL10" i="26"/>
  <c r="O27" i="30"/>
  <c r="AM30" i="18"/>
  <c r="AM33" i="18"/>
  <c r="AM34" i="18"/>
  <c r="AM35" i="18"/>
  <c r="AM37" i="18"/>
  <c r="AM32" i="18"/>
  <c r="AM10" i="18"/>
  <c r="AM11" i="18"/>
  <c r="AM12" i="18"/>
  <c r="AM13" i="18"/>
  <c r="AM14" i="18"/>
  <c r="AM15" i="18"/>
  <c r="AM16" i="18"/>
  <c r="AM17" i="18"/>
  <c r="AM18" i="18"/>
  <c r="AM19" i="18"/>
  <c r="AM20" i="18"/>
  <c r="AM21" i="18"/>
  <c r="AM22" i="18"/>
  <c r="AM23" i="18"/>
  <c r="AM25" i="18"/>
  <c r="AM26" i="18"/>
  <c r="AM27" i="18"/>
  <c r="AM28" i="18"/>
  <c r="AM29" i="18"/>
  <c r="AM9" i="18"/>
  <c r="AM8" i="18"/>
  <c r="AK8" i="18"/>
  <c r="AK37" i="18"/>
  <c r="S5" i="30"/>
  <c r="AN8" i="18"/>
  <c r="R44" i="30"/>
  <c r="S27" i="30"/>
  <c r="AN30" i="18"/>
  <c r="Q52" i="30"/>
  <c r="S35" i="30" s="1"/>
  <c r="Q35" i="30"/>
  <c r="AN14" i="26"/>
  <c r="O35" i="30"/>
  <c r="AM12" i="26"/>
  <c r="AM15" i="26"/>
  <c r="S34" i="30"/>
  <c r="AN37" i="18" s="1"/>
  <c r="S32" i="30"/>
  <c r="AN35" i="18"/>
  <c r="S31" i="30"/>
  <c r="S33" i="30" s="1"/>
  <c r="AN36" i="18" s="1"/>
  <c r="S30" i="30"/>
  <c r="AN33" i="18"/>
  <c r="S29" i="30"/>
  <c r="AN32" i="18" s="1"/>
  <c r="Q27" i="30"/>
  <c r="S26" i="30"/>
  <c r="AN29" i="18"/>
  <c r="S25" i="30"/>
  <c r="AN28" i="18"/>
  <c r="S24" i="30"/>
  <c r="AN27" i="18"/>
  <c r="S23" i="30"/>
  <c r="AN26" i="18" s="1"/>
  <c r="S22" i="30"/>
  <c r="AN25" i="18"/>
  <c r="S21" i="30"/>
  <c r="AN24" i="18"/>
  <c r="S20" i="30"/>
  <c r="AN23" i="18" s="1"/>
  <c r="S19" i="30"/>
  <c r="AN22" i="18"/>
  <c r="S18" i="30"/>
  <c r="AN21" i="18"/>
  <c r="S17" i="30"/>
  <c r="AN20" i="18"/>
  <c r="S16" i="30"/>
  <c r="AN19" i="18" s="1"/>
  <c r="S15" i="30"/>
  <c r="AN18" i="18"/>
  <c r="S14" i="30"/>
  <c r="AN17" i="18"/>
  <c r="S13" i="30"/>
  <c r="AN16" i="18"/>
  <c r="S12" i="30"/>
  <c r="AN15" i="18"/>
  <c r="S11" i="30"/>
  <c r="AN14" i="18" s="1"/>
  <c r="S10" i="30"/>
  <c r="AN13" i="18"/>
  <c r="S9" i="30"/>
  <c r="AN12" i="18"/>
  <c r="S8" i="30"/>
  <c r="AN11" i="18" s="1"/>
  <c r="S7" i="30"/>
  <c r="AN10" i="18"/>
  <c r="S6" i="30"/>
  <c r="AN9" i="18"/>
  <c r="Q52" i="27"/>
  <c r="S35" i="27"/>
  <c r="AJ38" i="18"/>
  <c r="Q52" i="29"/>
  <c r="S35" i="29" s="1"/>
  <c r="AJ10" i="26"/>
  <c r="AK8" i="26"/>
  <c r="AK11" i="26"/>
  <c r="AI8" i="26"/>
  <c r="AI11" i="26"/>
  <c r="AK33" i="18"/>
  <c r="AK34" i="18"/>
  <c r="AK35" i="18"/>
  <c r="AK32" i="18"/>
  <c r="S30" i="23"/>
  <c r="S34" i="23" s="1"/>
  <c r="T36" i="18" s="1"/>
  <c r="AK10" i="18"/>
  <c r="AK11" i="18"/>
  <c r="AK12" i="18"/>
  <c r="AK13" i="18"/>
  <c r="AK14" i="18"/>
  <c r="AK15" i="18"/>
  <c r="AK16" i="18"/>
  <c r="AK17" i="18"/>
  <c r="AK18" i="18"/>
  <c r="AK19" i="18"/>
  <c r="AK20" i="18"/>
  <c r="AK21" i="18"/>
  <c r="AK22" i="18"/>
  <c r="AK23" i="18"/>
  <c r="AK24" i="18"/>
  <c r="AK25" i="18"/>
  <c r="AK26" i="18"/>
  <c r="AK27" i="18"/>
  <c r="AK28" i="18"/>
  <c r="AK29" i="18"/>
  <c r="AK9" i="18"/>
  <c r="R44" i="29"/>
  <c r="Q35" i="29"/>
  <c r="AL14" i="26" s="1"/>
  <c r="O35" i="29"/>
  <c r="AK12" i="26" s="1"/>
  <c r="AK15" i="26" s="1"/>
  <c r="AK38" i="18"/>
  <c r="S34" i="29"/>
  <c r="S36" i="29" s="1"/>
  <c r="S32" i="29"/>
  <c r="AL35" i="18"/>
  <c r="S31" i="29"/>
  <c r="AL34" i="18"/>
  <c r="S30" i="29"/>
  <c r="AL33" i="18"/>
  <c r="S29" i="29"/>
  <c r="AL32" i="18" s="1"/>
  <c r="S27" i="29"/>
  <c r="AL30" i="18" s="1"/>
  <c r="Q27" i="29"/>
  <c r="O27" i="29"/>
  <c r="AK30" i="18"/>
  <c r="S26" i="29"/>
  <c r="AL29" i="18"/>
  <c r="S25" i="29"/>
  <c r="AL28" i="18" s="1"/>
  <c r="S24" i="29"/>
  <c r="AL27" i="18" s="1"/>
  <c r="S23" i="29"/>
  <c r="AL26" i="18"/>
  <c r="S22" i="29"/>
  <c r="AL25" i="18"/>
  <c r="S21" i="29"/>
  <c r="AL24" i="18" s="1"/>
  <c r="S20" i="29"/>
  <c r="AL23" i="18"/>
  <c r="S19" i="29"/>
  <c r="AL22" i="18"/>
  <c r="S18" i="29"/>
  <c r="AL21" i="18"/>
  <c r="S17" i="29"/>
  <c r="AL20" i="18" s="1"/>
  <c r="S16" i="29"/>
  <c r="AL19" i="18"/>
  <c r="S15" i="29"/>
  <c r="AL18" i="18"/>
  <c r="S14" i="29"/>
  <c r="AL17" i="18"/>
  <c r="S13" i="29"/>
  <c r="AL16" i="18" s="1"/>
  <c r="S12" i="29"/>
  <c r="AL15" i="18" s="1"/>
  <c r="S11" i="29"/>
  <c r="AL14" i="18"/>
  <c r="S10" i="29"/>
  <c r="AL13" i="18"/>
  <c r="S9" i="29"/>
  <c r="AL12" i="18" s="1"/>
  <c r="S8" i="29"/>
  <c r="AL11" i="18"/>
  <c r="S7" i="29"/>
  <c r="AL10" i="18"/>
  <c r="S6" i="29"/>
  <c r="AL9" i="18"/>
  <c r="S5" i="29"/>
  <c r="AL8" i="18" s="1"/>
  <c r="P10" i="26"/>
  <c r="AI37" i="18"/>
  <c r="AI35" i="18"/>
  <c r="AI34" i="18"/>
  <c r="AI33" i="18"/>
  <c r="AI32" i="18"/>
  <c r="AI29" i="18"/>
  <c r="AI28" i="18"/>
  <c r="AI27" i="18"/>
  <c r="AI26" i="18"/>
  <c r="AI25" i="18"/>
  <c r="AI24" i="18"/>
  <c r="AI23" i="18"/>
  <c r="AI22" i="18"/>
  <c r="AI21" i="18"/>
  <c r="AI20" i="18"/>
  <c r="AI19" i="18"/>
  <c r="AI18" i="18"/>
  <c r="AI17" i="18"/>
  <c r="AI16" i="18"/>
  <c r="AI15" i="18"/>
  <c r="AI14" i="18"/>
  <c r="AI13" i="18"/>
  <c r="AI12" i="18"/>
  <c r="AI11" i="18"/>
  <c r="AI10" i="18"/>
  <c r="AI9" i="18"/>
  <c r="AI8" i="18"/>
  <c r="Q27" i="8"/>
  <c r="R44" i="27"/>
  <c r="S27" i="27"/>
  <c r="AJ30" i="18" s="1"/>
  <c r="Q35" i="27"/>
  <c r="AJ14" i="26" s="1"/>
  <c r="O35" i="27"/>
  <c r="AI12" i="26" s="1"/>
  <c r="AI15" i="26" s="1"/>
  <c r="AI38" i="18"/>
  <c r="S34" i="27"/>
  <c r="S36" i="27" s="1"/>
  <c r="AJ37" i="18"/>
  <c r="AJ8" i="26"/>
  <c r="S32" i="27"/>
  <c r="AJ35" i="18" s="1"/>
  <c r="S31" i="27"/>
  <c r="AJ34" i="18"/>
  <c r="S30" i="27"/>
  <c r="AJ33" i="18" s="1"/>
  <c r="S29" i="27"/>
  <c r="AJ32" i="18" s="1"/>
  <c r="Q27" i="27"/>
  <c r="O27" i="27"/>
  <c r="AI30" i="18" s="1"/>
  <c r="S26" i="27"/>
  <c r="AJ29" i="18" s="1"/>
  <c r="S25" i="27"/>
  <c r="AJ28" i="18"/>
  <c r="S24" i="27"/>
  <c r="AJ27" i="18"/>
  <c r="S23" i="27"/>
  <c r="AJ26" i="18"/>
  <c r="S22" i="27"/>
  <c r="AJ25" i="18"/>
  <c r="S21" i="27"/>
  <c r="AJ24" i="18" s="1"/>
  <c r="S20" i="27"/>
  <c r="AJ23" i="18"/>
  <c r="S19" i="27"/>
  <c r="AJ22" i="18" s="1"/>
  <c r="S18" i="27"/>
  <c r="AJ21" i="18"/>
  <c r="S17" i="27"/>
  <c r="AJ20" i="18" s="1"/>
  <c r="S16" i="27"/>
  <c r="AJ19" i="18"/>
  <c r="S15" i="27"/>
  <c r="AJ18" i="18" s="1"/>
  <c r="S14" i="27"/>
  <c r="AJ17" i="18" s="1"/>
  <c r="S13" i="27"/>
  <c r="AJ16" i="18"/>
  <c r="S12" i="27"/>
  <c r="AJ15" i="18"/>
  <c r="S11" i="27"/>
  <c r="AJ14" i="18"/>
  <c r="S10" i="27"/>
  <c r="AJ13" i="18"/>
  <c r="S9" i="27"/>
  <c r="AJ12" i="18" s="1"/>
  <c r="S8" i="27"/>
  <c r="AJ11" i="18"/>
  <c r="S7" i="27"/>
  <c r="AJ10" i="18" s="1"/>
  <c r="S6" i="27"/>
  <c r="AJ9" i="18"/>
  <c r="S5" i="27"/>
  <c r="AJ8" i="18" s="1"/>
  <c r="R27" i="8"/>
  <c r="Q27" i="15"/>
  <c r="Q28" i="19"/>
  <c r="Q28" i="17"/>
  <c r="Q28" i="21"/>
  <c r="Q28" i="22"/>
  <c r="Q28" i="23"/>
  <c r="Q28" i="24"/>
  <c r="Q28" i="25"/>
  <c r="P27" i="8"/>
  <c r="U8" i="26"/>
  <c r="U11" i="26"/>
  <c r="O37" i="18"/>
  <c r="AH10" i="26"/>
  <c r="AF10" i="26"/>
  <c r="AD10" i="26"/>
  <c r="AB10" i="26"/>
  <c r="Z10" i="26"/>
  <c r="X10" i="26"/>
  <c r="V10" i="26"/>
  <c r="T10" i="26"/>
  <c r="R10" i="26"/>
  <c r="Q8" i="26"/>
  <c r="Q11" i="26" s="1"/>
  <c r="O8" i="26"/>
  <c r="O11" i="26"/>
  <c r="AG8" i="26"/>
  <c r="AG11" i="26" s="1"/>
  <c r="AE8" i="26"/>
  <c r="AE11" i="26" s="1"/>
  <c r="AC8" i="26"/>
  <c r="AC11" i="26"/>
  <c r="AA8" i="26"/>
  <c r="AA11" i="26"/>
  <c r="Y8" i="26"/>
  <c r="Y11" i="26"/>
  <c r="W8" i="26"/>
  <c r="W11" i="26"/>
  <c r="S8" i="26"/>
  <c r="S11" i="26" s="1"/>
  <c r="AG37" i="18"/>
  <c r="AG35" i="18"/>
  <c r="AG34" i="18"/>
  <c r="AG33" i="18"/>
  <c r="AG32" i="18"/>
  <c r="AG10" i="18"/>
  <c r="AG11" i="18"/>
  <c r="AG12" i="18"/>
  <c r="AG13" i="18"/>
  <c r="AG14" i="18"/>
  <c r="AG15" i="18"/>
  <c r="AG16" i="18"/>
  <c r="AG17" i="18"/>
  <c r="AG18" i="18"/>
  <c r="AG19" i="18"/>
  <c r="AG20" i="18"/>
  <c r="AG22" i="18"/>
  <c r="AG23" i="18"/>
  <c r="AG24" i="18"/>
  <c r="AG25" i="18"/>
  <c r="AG26" i="18"/>
  <c r="AG27" i="18"/>
  <c r="AG28" i="18"/>
  <c r="AG29" i="18"/>
  <c r="AG9" i="18"/>
  <c r="AG8" i="18"/>
  <c r="W37" i="18"/>
  <c r="W35" i="18"/>
  <c r="W34" i="18"/>
  <c r="W33" i="18"/>
  <c r="W32" i="18"/>
  <c r="W10" i="18"/>
  <c r="W11" i="18"/>
  <c r="W12" i="18"/>
  <c r="W13" i="18"/>
  <c r="W14" i="18"/>
  <c r="W15" i="18"/>
  <c r="W16" i="18"/>
  <c r="W17" i="18"/>
  <c r="W18" i="18"/>
  <c r="W19" i="18"/>
  <c r="W20" i="18"/>
  <c r="W21" i="18"/>
  <c r="W22" i="18"/>
  <c r="W23" i="18"/>
  <c r="W24" i="18"/>
  <c r="W25" i="18"/>
  <c r="W26" i="18"/>
  <c r="W27" i="18"/>
  <c r="W28" i="18"/>
  <c r="W29" i="18"/>
  <c r="W9" i="18"/>
  <c r="W8" i="18"/>
  <c r="U37" i="18"/>
  <c r="U35" i="18"/>
  <c r="U34" i="18"/>
  <c r="U33" i="18"/>
  <c r="U32" i="18"/>
  <c r="U10" i="18"/>
  <c r="U11" i="18"/>
  <c r="U12" i="18"/>
  <c r="U13" i="18"/>
  <c r="U14" i="18"/>
  <c r="U15" i="18"/>
  <c r="U16" i="18"/>
  <c r="U17" i="18"/>
  <c r="U18" i="18"/>
  <c r="U19" i="18"/>
  <c r="U20" i="18"/>
  <c r="U21" i="18"/>
  <c r="U22" i="18"/>
  <c r="U23" i="18"/>
  <c r="U24" i="18"/>
  <c r="U25" i="18"/>
  <c r="U26" i="18"/>
  <c r="U27" i="18"/>
  <c r="U28" i="18"/>
  <c r="U29" i="18"/>
  <c r="U9" i="18"/>
  <c r="U8" i="18"/>
  <c r="S37" i="18"/>
  <c r="S35" i="18"/>
  <c r="S34" i="18"/>
  <c r="S33" i="18"/>
  <c r="S32" i="18"/>
  <c r="S10" i="18"/>
  <c r="S11" i="18"/>
  <c r="S12" i="18"/>
  <c r="S13" i="18"/>
  <c r="S14" i="18"/>
  <c r="S15" i="18"/>
  <c r="S16" i="18"/>
  <c r="S17" i="18"/>
  <c r="S18" i="18"/>
  <c r="S19" i="18"/>
  <c r="S20" i="18"/>
  <c r="S21" i="18"/>
  <c r="S22" i="18"/>
  <c r="S23" i="18"/>
  <c r="S24" i="18"/>
  <c r="S25" i="18"/>
  <c r="S26" i="18"/>
  <c r="S27" i="18"/>
  <c r="S28" i="18"/>
  <c r="S29" i="18"/>
  <c r="S9" i="18"/>
  <c r="S8" i="18"/>
  <c r="Q37" i="18"/>
  <c r="Q35" i="18"/>
  <c r="Q34" i="18"/>
  <c r="Q33" i="18"/>
  <c r="Q32" i="18"/>
  <c r="Q10" i="18"/>
  <c r="Q11" i="18"/>
  <c r="Q12" i="18"/>
  <c r="Q13" i="18"/>
  <c r="Q14" i="18"/>
  <c r="Q15" i="18"/>
  <c r="Q16" i="18"/>
  <c r="Q17" i="18"/>
  <c r="Q18" i="18"/>
  <c r="Q19" i="18"/>
  <c r="Q20" i="18"/>
  <c r="Q21" i="18"/>
  <c r="Q22" i="18"/>
  <c r="Q23" i="18"/>
  <c r="Q24" i="18"/>
  <c r="Q25" i="18"/>
  <c r="Q26" i="18"/>
  <c r="Q27" i="18"/>
  <c r="Q28" i="18"/>
  <c r="Q29" i="18"/>
  <c r="Q9" i="18"/>
  <c r="Q8" i="18"/>
  <c r="O35" i="18"/>
  <c r="O34" i="18"/>
  <c r="O33" i="18"/>
  <c r="O32" i="18"/>
  <c r="O9" i="18"/>
  <c r="O10" i="18"/>
  <c r="O11" i="18"/>
  <c r="O12" i="18"/>
  <c r="O13" i="18"/>
  <c r="O14" i="18"/>
  <c r="O15" i="18"/>
  <c r="O16" i="18"/>
  <c r="O17" i="18"/>
  <c r="O18" i="18"/>
  <c r="O19" i="18"/>
  <c r="O20" i="18"/>
  <c r="O21" i="18"/>
  <c r="O22" i="18"/>
  <c r="O23" i="18"/>
  <c r="O24" i="18"/>
  <c r="O25" i="18"/>
  <c r="O26" i="18"/>
  <c r="O27" i="18"/>
  <c r="O28" i="18"/>
  <c r="O29" i="18"/>
  <c r="O8" i="18"/>
  <c r="Q53" i="25"/>
  <c r="S36" i="25"/>
  <c r="P38" i="18" s="1"/>
  <c r="R45" i="25"/>
  <c r="S28" i="25"/>
  <c r="P30" i="18" s="1"/>
  <c r="Q36" i="25"/>
  <c r="P14" i="26"/>
  <c r="O36" i="25"/>
  <c r="O12" i="26"/>
  <c r="O15" i="26"/>
  <c r="O38" i="18"/>
  <c r="S35" i="25"/>
  <c r="P8" i="26"/>
  <c r="S33" i="25"/>
  <c r="P35" i="18"/>
  <c r="S32" i="25"/>
  <c r="P34" i="18"/>
  <c r="S31" i="25"/>
  <c r="S34" i="25" s="1"/>
  <c r="P36" i="18" s="1"/>
  <c r="S30" i="25"/>
  <c r="O28" i="25"/>
  <c r="O30" i="18" s="1"/>
  <c r="S27" i="25"/>
  <c r="P29" i="18"/>
  <c r="S26" i="25"/>
  <c r="P28" i="18"/>
  <c r="S25" i="25"/>
  <c r="P27" i="18"/>
  <c r="S24" i="25"/>
  <c r="P26" i="18"/>
  <c r="S23" i="25"/>
  <c r="P25" i="18" s="1"/>
  <c r="S22" i="25"/>
  <c r="P24" i="18"/>
  <c r="S21" i="25"/>
  <c r="P23" i="18" s="1"/>
  <c r="S20" i="25"/>
  <c r="P22" i="18"/>
  <c r="S19" i="25"/>
  <c r="P21" i="18" s="1"/>
  <c r="S18" i="25"/>
  <c r="P20" i="18"/>
  <c r="S17" i="25"/>
  <c r="P19" i="18" s="1"/>
  <c r="S16" i="25"/>
  <c r="P18" i="18" s="1"/>
  <c r="S15" i="25"/>
  <c r="P17" i="18"/>
  <c r="S14" i="25"/>
  <c r="P16" i="18"/>
  <c r="S13" i="25"/>
  <c r="P15" i="18"/>
  <c r="S12" i="25"/>
  <c r="P14" i="18"/>
  <c r="S11" i="25"/>
  <c r="P13" i="18" s="1"/>
  <c r="S10" i="25"/>
  <c r="P12" i="18"/>
  <c r="S9" i="25"/>
  <c r="P11" i="18" s="1"/>
  <c r="S8" i="25"/>
  <c r="P10" i="18"/>
  <c r="S7" i="25"/>
  <c r="P9" i="18" s="1"/>
  <c r="S6" i="25"/>
  <c r="S29" i="25" s="1"/>
  <c r="P8" i="18"/>
  <c r="Q53" i="24"/>
  <c r="S36" i="24" s="1"/>
  <c r="R45" i="24"/>
  <c r="S28" i="24" s="1"/>
  <c r="R30" i="18" s="1"/>
  <c r="Q36" i="24"/>
  <c r="R14" i="26"/>
  <c r="O36" i="24"/>
  <c r="Q12" i="26" s="1"/>
  <c r="Q15" i="26" s="1"/>
  <c r="S35" i="24"/>
  <c r="S33" i="24"/>
  <c r="R35" i="18"/>
  <c r="S32" i="24"/>
  <c r="R34" i="18" s="1"/>
  <c r="S31" i="24"/>
  <c r="R33" i="18"/>
  <c r="S30" i="24"/>
  <c r="O28" i="24"/>
  <c r="Q30" i="18"/>
  <c r="S27" i="24"/>
  <c r="R29" i="18"/>
  <c r="S26" i="24"/>
  <c r="R28" i="18"/>
  <c r="S25" i="24"/>
  <c r="R27" i="18" s="1"/>
  <c r="S24" i="24"/>
  <c r="R26" i="18" s="1"/>
  <c r="S23" i="24"/>
  <c r="R25" i="18"/>
  <c r="S22" i="24"/>
  <c r="R24" i="18"/>
  <c r="S21" i="24"/>
  <c r="R23" i="18" s="1"/>
  <c r="S20" i="24"/>
  <c r="R22" i="18" s="1"/>
  <c r="S19" i="24"/>
  <c r="R21" i="18"/>
  <c r="S18" i="24"/>
  <c r="R20" i="18"/>
  <c r="S17" i="24"/>
  <c r="R19" i="18" s="1"/>
  <c r="S16" i="24"/>
  <c r="R18" i="18"/>
  <c r="S15" i="24"/>
  <c r="R17" i="18"/>
  <c r="S14" i="24"/>
  <c r="R16" i="18"/>
  <c r="S13" i="24"/>
  <c r="R15" i="18" s="1"/>
  <c r="S12" i="24"/>
  <c r="R14" i="18" s="1"/>
  <c r="S11" i="24"/>
  <c r="R13" i="18"/>
  <c r="S10" i="24"/>
  <c r="R12" i="18"/>
  <c r="S9" i="24"/>
  <c r="R11" i="18" s="1"/>
  <c r="S8" i="24"/>
  <c r="R10" i="18" s="1"/>
  <c r="S7" i="24"/>
  <c r="R9" i="18"/>
  <c r="S6" i="24"/>
  <c r="R8" i="18"/>
  <c r="Q53" i="23"/>
  <c r="S36" i="23"/>
  <c r="T38" i="18" s="1"/>
  <c r="R45" i="23"/>
  <c r="S28" i="23"/>
  <c r="T30" i="18"/>
  <c r="Q36" i="23"/>
  <c r="T14" i="26"/>
  <c r="O36" i="23"/>
  <c r="S38" i="18" s="1"/>
  <c r="S35" i="23"/>
  <c r="S33" i="23"/>
  <c r="T35" i="18"/>
  <c r="S32" i="23"/>
  <c r="T34" i="18"/>
  <c r="S31" i="23"/>
  <c r="O28" i="23"/>
  <c r="S30" i="18" s="1"/>
  <c r="S27" i="23"/>
  <c r="T29" i="18"/>
  <c r="S26" i="23"/>
  <c r="T28" i="18"/>
  <c r="S25" i="23"/>
  <c r="T27" i="18"/>
  <c r="S24" i="23"/>
  <c r="T26" i="18"/>
  <c r="S23" i="23"/>
  <c r="T25" i="18"/>
  <c r="S22" i="23"/>
  <c r="T24" i="18"/>
  <c r="S21" i="23"/>
  <c r="T23" i="18" s="1"/>
  <c r="S20" i="23"/>
  <c r="T22" i="18" s="1"/>
  <c r="S19" i="23"/>
  <c r="T21" i="18"/>
  <c r="S18" i="23"/>
  <c r="T20" i="18"/>
  <c r="S17" i="23"/>
  <c r="T19" i="18" s="1"/>
  <c r="S16" i="23"/>
  <c r="T18" i="18" s="1"/>
  <c r="S15" i="23"/>
  <c r="T17" i="18"/>
  <c r="S14" i="23"/>
  <c r="T16" i="18"/>
  <c r="S13" i="23"/>
  <c r="T15" i="18"/>
  <c r="S12" i="23"/>
  <c r="T14" i="18"/>
  <c r="S11" i="23"/>
  <c r="S10" i="23"/>
  <c r="T12" i="18" s="1"/>
  <c r="S9" i="23"/>
  <c r="T11" i="18"/>
  <c r="S8" i="23"/>
  <c r="S29" i="23" s="1"/>
  <c r="S7" i="23"/>
  <c r="T9" i="18" s="1"/>
  <c r="S6" i="23"/>
  <c r="T8" i="18"/>
  <c r="Q53" i="22"/>
  <c r="S36" i="22"/>
  <c r="R45" i="22"/>
  <c r="S28" i="22"/>
  <c r="V30" i="18" s="1"/>
  <c r="Q36" i="22"/>
  <c r="V14" i="26"/>
  <c r="O36" i="22"/>
  <c r="U12" i="26"/>
  <c r="U15" i="26"/>
  <c r="S35" i="22"/>
  <c r="S37" i="22" s="1"/>
  <c r="S33" i="22"/>
  <c r="V35" i="18"/>
  <c r="S32" i="22"/>
  <c r="V34" i="18" s="1"/>
  <c r="S31" i="22"/>
  <c r="V33" i="18"/>
  <c r="S30" i="22"/>
  <c r="S34" i="22" s="1"/>
  <c r="V36" i="18" s="1"/>
  <c r="O28" i="22"/>
  <c r="U30" i="18" s="1"/>
  <c r="S27" i="22"/>
  <c r="V29" i="18"/>
  <c r="S26" i="22"/>
  <c r="V28" i="18"/>
  <c r="S25" i="22"/>
  <c r="V27" i="18"/>
  <c r="S24" i="22"/>
  <c r="V26" i="18"/>
  <c r="S23" i="22"/>
  <c r="V25" i="18" s="1"/>
  <c r="S22" i="22"/>
  <c r="V24" i="18"/>
  <c r="S21" i="22"/>
  <c r="V23" i="18" s="1"/>
  <c r="S20" i="22"/>
  <c r="V22" i="18"/>
  <c r="S19" i="22"/>
  <c r="V21" i="18" s="1"/>
  <c r="S18" i="22"/>
  <c r="V20" i="18"/>
  <c r="S17" i="22"/>
  <c r="V19" i="18" s="1"/>
  <c r="S16" i="22"/>
  <c r="V18" i="18" s="1"/>
  <c r="S15" i="22"/>
  <c r="V17" i="18"/>
  <c r="S14" i="22"/>
  <c r="V16" i="18"/>
  <c r="S13" i="22"/>
  <c r="V15" i="18"/>
  <c r="S12" i="22"/>
  <c r="V14" i="18"/>
  <c r="S11" i="22"/>
  <c r="V13" i="18" s="1"/>
  <c r="S10" i="22"/>
  <c r="V12" i="18"/>
  <c r="S9" i="22"/>
  <c r="S29" i="22" s="1"/>
  <c r="S8" i="22"/>
  <c r="V10" i="18"/>
  <c r="S7" i="22"/>
  <c r="V9" i="18" s="1"/>
  <c r="S6" i="22"/>
  <c r="V8" i="18" s="1"/>
  <c r="Q53" i="21"/>
  <c r="S36" i="21"/>
  <c r="X12" i="26" s="1"/>
  <c r="R45" i="21"/>
  <c r="S28" i="21" s="1"/>
  <c r="Q36" i="21"/>
  <c r="X14" i="26"/>
  <c r="O36" i="21"/>
  <c r="W38" i="18" s="1"/>
  <c r="W12" i="26"/>
  <c r="W15" i="26" s="1"/>
  <c r="S35" i="21"/>
  <c r="X8" i="26" s="1"/>
  <c r="S33" i="21"/>
  <c r="X35" i="18"/>
  <c r="S32" i="21"/>
  <c r="X34" i="18" s="1"/>
  <c r="S31" i="21"/>
  <c r="X33" i="18" s="1"/>
  <c r="S30" i="21"/>
  <c r="X32" i="18" s="1"/>
  <c r="O28" i="21"/>
  <c r="W30" i="18"/>
  <c r="S27" i="21"/>
  <c r="X29" i="18" s="1"/>
  <c r="S26" i="21"/>
  <c r="X28" i="18"/>
  <c r="S25" i="21"/>
  <c r="X27" i="18" s="1"/>
  <c r="S24" i="21"/>
  <c r="X26" i="18" s="1"/>
  <c r="S23" i="21"/>
  <c r="X25" i="18"/>
  <c r="S22" i="21"/>
  <c r="X24" i="18"/>
  <c r="S21" i="21"/>
  <c r="X23" i="18"/>
  <c r="S20" i="21"/>
  <c r="X22" i="18"/>
  <c r="S19" i="21"/>
  <c r="X21" i="18" s="1"/>
  <c r="S18" i="21"/>
  <c r="X20" i="18"/>
  <c r="S17" i="21"/>
  <c r="X19" i="18" s="1"/>
  <c r="S16" i="21"/>
  <c r="X18" i="18"/>
  <c r="S15" i="21"/>
  <c r="X17" i="18" s="1"/>
  <c r="S14" i="21"/>
  <c r="X16" i="18"/>
  <c r="S13" i="21"/>
  <c r="X15" i="18" s="1"/>
  <c r="S12" i="21"/>
  <c r="X14" i="18" s="1"/>
  <c r="S11" i="21"/>
  <c r="X13" i="18"/>
  <c r="S10" i="21"/>
  <c r="X12" i="18"/>
  <c r="S9" i="21"/>
  <c r="X11" i="18"/>
  <c r="S8" i="21"/>
  <c r="X10" i="18"/>
  <c r="S7" i="21"/>
  <c r="X9" i="18" s="1"/>
  <c r="S6" i="21"/>
  <c r="X8" i="18" s="1"/>
  <c r="Q52" i="20"/>
  <c r="S35" i="20"/>
  <c r="AH12" i="26" s="1"/>
  <c r="R44" i="20"/>
  <c r="S27" i="20"/>
  <c r="AH30" i="18"/>
  <c r="Q35" i="20"/>
  <c r="AH14" i="26"/>
  <c r="O35" i="20"/>
  <c r="AG38" i="18" s="1"/>
  <c r="S34" i="20"/>
  <c r="AH8" i="26" s="1"/>
  <c r="S32" i="20"/>
  <c r="AH35" i="18"/>
  <c r="S31" i="20"/>
  <c r="AH34" i="18"/>
  <c r="S30" i="20"/>
  <c r="AH33" i="18"/>
  <c r="S29" i="20"/>
  <c r="AH32" i="18"/>
  <c r="Q27" i="20"/>
  <c r="O27" i="20"/>
  <c r="AG30" i="18"/>
  <c r="S26" i="20"/>
  <c r="AH29" i="18"/>
  <c r="S25" i="20"/>
  <c r="AH28" i="18"/>
  <c r="S24" i="20"/>
  <c r="AH27" i="18"/>
  <c r="S23" i="20"/>
  <c r="AH26" i="18"/>
  <c r="S22" i="20"/>
  <c r="S28" i="20" s="1"/>
  <c r="S21" i="20"/>
  <c r="AH24" i="18" s="1"/>
  <c r="S20" i="20"/>
  <c r="AH23" i="18"/>
  <c r="S19" i="20"/>
  <c r="AH22" i="18"/>
  <c r="S18" i="20"/>
  <c r="AH21" i="18" s="1"/>
  <c r="S17" i="20"/>
  <c r="AH20" i="18" s="1"/>
  <c r="S16" i="20"/>
  <c r="AH19" i="18"/>
  <c r="S15" i="20"/>
  <c r="AH18" i="18"/>
  <c r="S14" i="20"/>
  <c r="AH17" i="18"/>
  <c r="S13" i="20"/>
  <c r="AH16" i="18"/>
  <c r="S12" i="20"/>
  <c r="AH15" i="18"/>
  <c r="S11" i="20"/>
  <c r="AH14" i="18" s="1"/>
  <c r="S10" i="20"/>
  <c r="AH13" i="18"/>
  <c r="S9" i="20"/>
  <c r="AH12" i="18" s="1"/>
  <c r="S8" i="20"/>
  <c r="AH11" i="18" s="1"/>
  <c r="S7" i="20"/>
  <c r="AH10" i="18"/>
  <c r="S6" i="20"/>
  <c r="AH9" i="18"/>
  <c r="S5" i="20"/>
  <c r="AH8" i="18"/>
  <c r="R35" i="8"/>
  <c r="P35" i="8"/>
  <c r="R52" i="8"/>
  <c r="T35" i="8" s="1"/>
  <c r="S44" i="8"/>
  <c r="T27" i="8"/>
  <c r="O28" i="19"/>
  <c r="AA30" i="18" s="1"/>
  <c r="AE37" i="18"/>
  <c r="AE35" i="18"/>
  <c r="AE34" i="18"/>
  <c r="AE33" i="18"/>
  <c r="AE32" i="18"/>
  <c r="AE26" i="18"/>
  <c r="AE27" i="18"/>
  <c r="AE28" i="18"/>
  <c r="AE29" i="18"/>
  <c r="AE17" i="18"/>
  <c r="AE18" i="18"/>
  <c r="AE19" i="18"/>
  <c r="AE20" i="18"/>
  <c r="AE21" i="18"/>
  <c r="AE22" i="18"/>
  <c r="AE23" i="18"/>
  <c r="AE24" i="18"/>
  <c r="AE25" i="18"/>
  <c r="AE10" i="18"/>
  <c r="AE11" i="18"/>
  <c r="AE12" i="18"/>
  <c r="AE13" i="18"/>
  <c r="AE14" i="18"/>
  <c r="AE15" i="18"/>
  <c r="AE16" i="18"/>
  <c r="AE9" i="18"/>
  <c r="AE8" i="18"/>
  <c r="Y8" i="18"/>
  <c r="AA8" i="18"/>
  <c r="AC37" i="18"/>
  <c r="AC35" i="18"/>
  <c r="AC34" i="18"/>
  <c r="AC33" i="18"/>
  <c r="AC32" i="18"/>
  <c r="AC20" i="18"/>
  <c r="AC21" i="18"/>
  <c r="AC22" i="18"/>
  <c r="AC23" i="18"/>
  <c r="AC24" i="18"/>
  <c r="AC25" i="18"/>
  <c r="AC26" i="18"/>
  <c r="AC27" i="18"/>
  <c r="AC28" i="18"/>
  <c r="AC29" i="18"/>
  <c r="AC10" i="18"/>
  <c r="AC11" i="18"/>
  <c r="AC12" i="18"/>
  <c r="AC13" i="18"/>
  <c r="AC14" i="18"/>
  <c r="AC15" i="18"/>
  <c r="AC16" i="18"/>
  <c r="AC17" i="18"/>
  <c r="AC18" i="18"/>
  <c r="AC19" i="18"/>
  <c r="AC9" i="18"/>
  <c r="AC8" i="18"/>
  <c r="AA37" i="18"/>
  <c r="AA35" i="18"/>
  <c r="AA34" i="18"/>
  <c r="AA33" i="18"/>
  <c r="AA32" i="18"/>
  <c r="AA29" i="18"/>
  <c r="AA28" i="18"/>
  <c r="AA27" i="18"/>
  <c r="AA26" i="18"/>
  <c r="AA25" i="18"/>
  <c r="AA24" i="18"/>
  <c r="AA23" i="18"/>
  <c r="AA22" i="18"/>
  <c r="AA21" i="18"/>
  <c r="AA20" i="18"/>
  <c r="AA19" i="18"/>
  <c r="AA18" i="18"/>
  <c r="AA17" i="18"/>
  <c r="AA16" i="18"/>
  <c r="AA15" i="18"/>
  <c r="AA14" i="18"/>
  <c r="AA13" i="18"/>
  <c r="AA12" i="18"/>
  <c r="AA11" i="18"/>
  <c r="AA10" i="18"/>
  <c r="AA9" i="18"/>
  <c r="Q53" i="19"/>
  <c r="S36" i="19"/>
  <c r="AB12" i="26"/>
  <c r="R45" i="19"/>
  <c r="S28" i="19" s="1"/>
  <c r="AB30" i="18" s="1"/>
  <c r="Q36" i="19"/>
  <c r="AB14" i="26"/>
  <c r="O36" i="19"/>
  <c r="AA38" i="18" s="1"/>
  <c r="S35" i="19"/>
  <c r="AB37" i="18" s="1"/>
  <c r="AB8" i="26"/>
  <c r="S33" i="19"/>
  <c r="AB35" i="18" s="1"/>
  <c r="S32" i="19"/>
  <c r="AB34" i="18"/>
  <c r="S31" i="19"/>
  <c r="AB33" i="18"/>
  <c r="S30" i="19"/>
  <c r="S34" i="19" s="1"/>
  <c r="AB36" i="18" s="1"/>
  <c r="S27" i="19"/>
  <c r="AB29" i="18" s="1"/>
  <c r="S26" i="19"/>
  <c r="AB28" i="18"/>
  <c r="S25" i="19"/>
  <c r="AB27" i="18"/>
  <c r="S24" i="19"/>
  <c r="AB26" i="18" s="1"/>
  <c r="S23" i="19"/>
  <c r="AB25" i="18" s="1"/>
  <c r="S22" i="19"/>
  <c r="AB24" i="18"/>
  <c r="S21" i="19"/>
  <c r="AB23" i="18"/>
  <c r="S20" i="19"/>
  <c r="AB22" i="18"/>
  <c r="S19" i="19"/>
  <c r="AB21" i="18" s="1"/>
  <c r="S18" i="19"/>
  <c r="AB20" i="18"/>
  <c r="S17" i="19"/>
  <c r="AB19" i="18"/>
  <c r="S16" i="19"/>
  <c r="AB18" i="18" s="1"/>
  <c r="S15" i="19"/>
  <c r="AB17" i="18" s="1"/>
  <c r="S14" i="19"/>
  <c r="AB16" i="18"/>
  <c r="S13" i="19"/>
  <c r="AB15" i="18"/>
  <c r="S12" i="19"/>
  <c r="AB14" i="18" s="1"/>
  <c r="S11" i="19"/>
  <c r="AB13" i="18" s="1"/>
  <c r="S10" i="19"/>
  <c r="AB12" i="18"/>
  <c r="S9" i="19"/>
  <c r="AB11" i="18"/>
  <c r="S8" i="19"/>
  <c r="AB10" i="18"/>
  <c r="S7" i="19"/>
  <c r="AB9" i="18"/>
  <c r="S6" i="19"/>
  <c r="S5" i="15"/>
  <c r="AD8" i="18" s="1"/>
  <c r="S6" i="15"/>
  <c r="AD9" i="18" s="1"/>
  <c r="S7" i="15"/>
  <c r="AD10" i="18"/>
  <c r="S8" i="15"/>
  <c r="AD11" i="18" s="1"/>
  <c r="S9" i="15"/>
  <c r="AD12" i="18" s="1"/>
  <c r="S10" i="15"/>
  <c r="AD13" i="18"/>
  <c r="S11" i="15"/>
  <c r="AD14" i="18"/>
  <c r="S12" i="15"/>
  <c r="AD15" i="18"/>
  <c r="S13" i="15"/>
  <c r="AD16" i="18"/>
  <c r="S14" i="15"/>
  <c r="AD17" i="18" s="1"/>
  <c r="S15" i="15"/>
  <c r="AD18" i="18"/>
  <c r="S16" i="15"/>
  <c r="AD19" i="18" s="1"/>
  <c r="S17" i="15"/>
  <c r="AD20" i="18"/>
  <c r="S18" i="15"/>
  <c r="AD21" i="18" s="1"/>
  <c r="S19" i="15"/>
  <c r="AD22" i="18"/>
  <c r="S20" i="15"/>
  <c r="AD23" i="18" s="1"/>
  <c r="S21" i="15"/>
  <c r="AD24" i="18" s="1"/>
  <c r="S22" i="15"/>
  <c r="AD25" i="18"/>
  <c r="S23" i="15"/>
  <c r="AD26" i="18"/>
  <c r="S24" i="15"/>
  <c r="AD27" i="18"/>
  <c r="S25" i="15"/>
  <c r="AD28" i="18"/>
  <c r="S26" i="15"/>
  <c r="AD29" i="18" s="1"/>
  <c r="O27" i="15"/>
  <c r="AC30" i="18"/>
  <c r="S29" i="15"/>
  <c r="S33" i="15" s="1"/>
  <c r="AD36" i="18" s="1"/>
  <c r="S30" i="15"/>
  <c r="AD33" i="18"/>
  <c r="S31" i="15"/>
  <c r="AD34" i="18" s="1"/>
  <c r="S32" i="15"/>
  <c r="AD35" i="18"/>
  <c r="S34" i="15"/>
  <c r="S36" i="15" s="1"/>
  <c r="O35" i="15"/>
  <c r="Q35" i="15"/>
  <c r="AD14" i="26" s="1"/>
  <c r="R44" i="15"/>
  <c r="S27" i="15"/>
  <c r="AD30" i="18"/>
  <c r="Q52" i="15"/>
  <c r="S35" i="15" s="1"/>
  <c r="S5" i="16"/>
  <c r="AF8" i="18" s="1"/>
  <c r="S6" i="16"/>
  <c r="AF9" i="18"/>
  <c r="S7" i="16"/>
  <c r="AF10" i="18"/>
  <c r="S8" i="16"/>
  <c r="AF11" i="18"/>
  <c r="S9" i="16"/>
  <c r="AF12" i="18"/>
  <c r="S10" i="16"/>
  <c r="AF13" i="18"/>
  <c r="S11" i="16"/>
  <c r="AF14" i="18"/>
  <c r="S12" i="16"/>
  <c r="AF15" i="18" s="1"/>
  <c r="S13" i="16"/>
  <c r="AF16" i="18" s="1"/>
  <c r="S14" i="16"/>
  <c r="AF17" i="18"/>
  <c r="S15" i="16"/>
  <c r="AF18" i="18"/>
  <c r="S16" i="16"/>
  <c r="AF19" i="18" s="1"/>
  <c r="S17" i="16"/>
  <c r="AF20" i="18" s="1"/>
  <c r="S18" i="16"/>
  <c r="AF21" i="18"/>
  <c r="S19" i="16"/>
  <c r="AF22" i="18"/>
  <c r="S20" i="16"/>
  <c r="AF23" i="18"/>
  <c r="S21" i="16"/>
  <c r="AF24" i="18"/>
  <c r="S22" i="16"/>
  <c r="AF25" i="18"/>
  <c r="S23" i="16"/>
  <c r="AF26" i="18"/>
  <c r="S24" i="16"/>
  <c r="AF27" i="18" s="1"/>
  <c r="S25" i="16"/>
  <c r="AF28" i="18" s="1"/>
  <c r="S26" i="16"/>
  <c r="AF29" i="18"/>
  <c r="O27" i="16"/>
  <c r="AE30" i="18"/>
  <c r="Q27" i="16"/>
  <c r="S29" i="16"/>
  <c r="AF32" i="18"/>
  <c r="S30" i="16"/>
  <c r="AF33" i="18"/>
  <c r="S31" i="16"/>
  <c r="AF34" i="18" s="1"/>
  <c r="S32" i="16"/>
  <c r="AF35" i="18"/>
  <c r="S34" i="16"/>
  <c r="S36" i="16" s="1"/>
  <c r="O35" i="16"/>
  <c r="AE38" i="18"/>
  <c r="AE12" i="26"/>
  <c r="AE15" i="26" s="1"/>
  <c r="Q35" i="16"/>
  <c r="AF14" i="26"/>
  <c r="R44" i="16"/>
  <c r="S27" i="16" s="1"/>
  <c r="AF30" i="18" s="1"/>
  <c r="Q52" i="16"/>
  <c r="S35" i="16"/>
  <c r="AF38" i="18"/>
  <c r="S6" i="17"/>
  <c r="Z8" i="18" s="1"/>
  <c r="S7" i="17"/>
  <c r="Z9" i="18" s="1"/>
  <c r="S8" i="17"/>
  <c r="Z10" i="18" s="1"/>
  <c r="S9" i="17"/>
  <c r="S29" i="17" s="1"/>
  <c r="Z11" i="18"/>
  <c r="S10" i="17"/>
  <c r="Z12" i="18"/>
  <c r="S11" i="17"/>
  <c r="Z13" i="18"/>
  <c r="S12" i="17"/>
  <c r="Z14" i="18"/>
  <c r="S13" i="17"/>
  <c r="Z15" i="18"/>
  <c r="S14" i="17"/>
  <c r="Z16" i="18"/>
  <c r="S15" i="17"/>
  <c r="Z17" i="18" s="1"/>
  <c r="S16" i="17"/>
  <c r="Z18" i="18" s="1"/>
  <c r="S17" i="17"/>
  <c r="Z19" i="18"/>
  <c r="S18" i="17"/>
  <c r="Z20" i="18" s="1"/>
  <c r="S19" i="17"/>
  <c r="Z21" i="18" s="1"/>
  <c r="S20" i="17"/>
  <c r="Z22" i="18" s="1"/>
  <c r="S21" i="17"/>
  <c r="Z23" i="18"/>
  <c r="S22" i="17"/>
  <c r="Z24" i="18"/>
  <c r="S23" i="17"/>
  <c r="Z25" i="18"/>
  <c r="S24" i="17"/>
  <c r="Z26" i="18"/>
  <c r="S25" i="17"/>
  <c r="Z27" i="18"/>
  <c r="S26" i="17"/>
  <c r="Z28" i="18"/>
  <c r="S27" i="17"/>
  <c r="Z29" i="18" s="1"/>
  <c r="O28" i="17"/>
  <c r="Y30" i="18" s="1"/>
  <c r="S30" i="17"/>
  <c r="Z32" i="18"/>
  <c r="S31" i="17"/>
  <c r="Z33" i="18"/>
  <c r="S32" i="17"/>
  <c r="Z34" i="18" s="1"/>
  <c r="S33" i="17"/>
  <c r="S34" i="17" s="1"/>
  <c r="Z36" i="18" s="1"/>
  <c r="S35" i="17"/>
  <c r="S37" i="17" s="1"/>
  <c r="O36" i="17"/>
  <c r="Y38" i="18"/>
  <c r="Q36" i="17"/>
  <c r="Z14" i="26" s="1"/>
  <c r="R45" i="17"/>
  <c r="S28" i="17"/>
  <c r="Z30" i="18"/>
  <c r="Q53" i="17"/>
  <c r="S36" i="17"/>
  <c r="Z12" i="26" s="1"/>
  <c r="Y9" i="18"/>
  <c r="Y10" i="18"/>
  <c r="Y11" i="18"/>
  <c r="Y12" i="18"/>
  <c r="Y13" i="18"/>
  <c r="Y14" i="18"/>
  <c r="Y15" i="18"/>
  <c r="Y16" i="18"/>
  <c r="Y17" i="18"/>
  <c r="Y18" i="18"/>
  <c r="Y19" i="18"/>
  <c r="Y20" i="18"/>
  <c r="Y21" i="18"/>
  <c r="Y22" i="18"/>
  <c r="Y23" i="18"/>
  <c r="Y24" i="18"/>
  <c r="Y25" i="18"/>
  <c r="Y26" i="18"/>
  <c r="Y27" i="18"/>
  <c r="Y28" i="18"/>
  <c r="Y29" i="18"/>
  <c r="Y32" i="18"/>
  <c r="Y33" i="18"/>
  <c r="Y34" i="18"/>
  <c r="Y35" i="18"/>
  <c r="Y37" i="18"/>
  <c r="T5" i="8"/>
  <c r="T28" i="8" s="1"/>
  <c r="T6" i="8"/>
  <c r="T7" i="8"/>
  <c r="T8" i="8"/>
  <c r="T9" i="8"/>
  <c r="T10" i="8"/>
  <c r="T11" i="8"/>
  <c r="T12" i="8"/>
  <c r="T13" i="8"/>
  <c r="T14" i="8"/>
  <c r="T15" i="8"/>
  <c r="T16" i="8"/>
  <c r="T17" i="8"/>
  <c r="T18" i="8"/>
  <c r="T19" i="8"/>
  <c r="T20" i="8"/>
  <c r="T21" i="8"/>
  <c r="T22" i="8"/>
  <c r="T23" i="8"/>
  <c r="T24" i="8"/>
  <c r="T25" i="8"/>
  <c r="T26" i="8"/>
  <c r="T29" i="8"/>
  <c r="T30" i="8"/>
  <c r="T31" i="8"/>
  <c r="T32" i="8"/>
  <c r="T34" i="8"/>
  <c r="T36" i="8" s="1"/>
  <c r="T33" i="18"/>
  <c r="R37" i="18"/>
  <c r="P32" i="18"/>
  <c r="AB8" i="18"/>
  <c r="U38" i="18"/>
  <c r="AC12" i="26"/>
  <c r="AC15" i="26"/>
  <c r="AC38" i="18"/>
  <c r="V12" i="26"/>
  <c r="V38" i="18"/>
  <c r="T13" i="18"/>
  <c r="S36" i="31"/>
  <c r="AP39" i="18" s="1"/>
  <c r="AP37" i="18"/>
  <c r="AP8" i="26"/>
  <c r="AP38" i="18"/>
  <c r="T8" i="26"/>
  <c r="T37" i="18"/>
  <c r="AV8" i="18"/>
  <c r="AT12" i="26"/>
  <c r="AT38" i="18"/>
  <c r="T33" i="8"/>
  <c r="Z35" i="18"/>
  <c r="AH37" i="18"/>
  <c r="AR32" i="18"/>
  <c r="AO38" i="18"/>
  <c r="AJ12" i="26"/>
  <c r="P12" i="26"/>
  <c r="AR38" i="18"/>
  <c r="S36" i="32"/>
  <c r="AR16" i="26" s="1"/>
  <c r="AR39" i="18"/>
  <c r="AZ8" i="18"/>
  <c r="AX9" i="18"/>
  <c r="P37" i="18"/>
  <c r="AB38" i="18"/>
  <c r="AT32" i="18"/>
  <c r="R32" i="18"/>
  <c r="S34" i="24"/>
  <c r="R36" i="18"/>
  <c r="S33" i="20"/>
  <c r="AH36" i="18" s="1"/>
  <c r="AW12" i="26"/>
  <c r="AW15" i="26" s="1"/>
  <c r="AW38" i="18"/>
  <c r="S37" i="25"/>
  <c r="P39" i="18" s="1"/>
  <c r="AM38" i="18"/>
  <c r="AR8" i="26"/>
  <c r="AR37" i="18"/>
  <c r="AU12" i="26"/>
  <c r="AU15" i="26" s="1"/>
  <c r="AU38" i="18"/>
  <c r="Z8" i="26"/>
  <c r="S33" i="27"/>
  <c r="AJ36" i="18" s="1"/>
  <c r="AX32" i="18"/>
  <c r="AZ10" i="26"/>
  <c r="AY12" i="26"/>
  <c r="AY15" i="26" s="1"/>
  <c r="AZ37" i="18"/>
  <c r="Y12" i="26"/>
  <c r="Y15" i="26"/>
  <c r="S34" i="21"/>
  <c r="X36" i="18" s="1"/>
  <c r="AF12" i="26"/>
  <c r="AX37" i="18"/>
  <c r="R8" i="26"/>
  <c r="AN38" i="18" l="1"/>
  <c r="AN12" i="26"/>
  <c r="AH31" i="18"/>
  <c r="V16" i="26"/>
  <c r="V39" i="18"/>
  <c r="AD12" i="26"/>
  <c r="AD38" i="18"/>
  <c r="X30" i="18"/>
  <c r="S29" i="21"/>
  <c r="AF16" i="26"/>
  <c r="AF39" i="18"/>
  <c r="S29" i="19"/>
  <c r="T37" i="8"/>
  <c r="AZ12" i="26"/>
  <c r="AZ38" i="18"/>
  <c r="S36" i="37"/>
  <c r="AL16" i="26"/>
  <c r="AL39" i="18"/>
  <c r="AX38" i="18"/>
  <c r="AX12" i="26"/>
  <c r="S36" i="36"/>
  <c r="AD39" i="18"/>
  <c r="AD16" i="26"/>
  <c r="S38" i="22"/>
  <c r="V31" i="18"/>
  <c r="AV38" i="18"/>
  <c r="AV12" i="26"/>
  <c r="S38" i="17"/>
  <c r="Z31" i="18"/>
  <c r="S37" i="24"/>
  <c r="R12" i="26"/>
  <c r="R38" i="18"/>
  <c r="S38" i="25"/>
  <c r="P31" i="18"/>
  <c r="S29" i="24"/>
  <c r="S38" i="23"/>
  <c r="T31" i="18"/>
  <c r="S28" i="16"/>
  <c r="AL12" i="26"/>
  <c r="AL38" i="18"/>
  <c r="S28" i="37"/>
  <c r="AZ31" i="18" s="1"/>
  <c r="Z39" i="18"/>
  <c r="Z16" i="26"/>
  <c r="AJ16" i="26"/>
  <c r="AJ39" i="18"/>
  <c r="AF37" i="18"/>
  <c r="S28" i="30"/>
  <c r="AN8" i="26"/>
  <c r="S33" i="32"/>
  <c r="AR36" i="18" s="1"/>
  <c r="V32" i="18"/>
  <c r="T10" i="18"/>
  <c r="AZ33" i="18"/>
  <c r="S37" i="23"/>
  <c r="AD37" i="18"/>
  <c r="AB32" i="18"/>
  <c r="AH25" i="18"/>
  <c r="AG12" i="26"/>
  <c r="AG15" i="26" s="1"/>
  <c r="X38" i="18"/>
  <c r="S12" i="26"/>
  <c r="S15" i="26" s="1"/>
  <c r="P33" i="18"/>
  <c r="S28" i="29"/>
  <c r="AV12" i="18"/>
  <c r="AX33" i="18"/>
  <c r="S33" i="29"/>
  <c r="AL36" i="18" s="1"/>
  <c r="S28" i="15"/>
  <c r="S37" i="19"/>
  <c r="AN34" i="18"/>
  <c r="AP32" i="18"/>
  <c r="AT35" i="18"/>
  <c r="S36" i="20"/>
  <c r="P16" i="26"/>
  <c r="AL8" i="26"/>
  <c r="AQ38" i="18"/>
  <c r="S36" i="30"/>
  <c r="S28" i="27"/>
  <c r="AH38" i="18"/>
  <c r="AL37" i="18"/>
  <c r="AF8" i="26"/>
  <c r="AD32" i="18"/>
  <c r="V11" i="18"/>
  <c r="V37" i="18"/>
  <c r="T12" i="26"/>
  <c r="S28" i="33"/>
  <c r="AT31" i="18" s="1"/>
  <c r="AS12" i="26"/>
  <c r="AS15" i="26" s="1"/>
  <c r="AV33" i="18"/>
  <c r="AZ26" i="18"/>
  <c r="AD8" i="26"/>
  <c r="S33" i="16"/>
  <c r="AF36" i="18" s="1"/>
  <c r="Z37" i="18"/>
  <c r="AA12" i="26"/>
  <c r="AA15" i="26" s="1"/>
  <c r="T32" i="18"/>
  <c r="S28" i="32"/>
  <c r="S37" i="32" s="1"/>
  <c r="S36" i="35"/>
  <c r="S37" i="35" s="1"/>
  <c r="V8" i="26"/>
  <c r="X37" i="18"/>
  <c r="Z38" i="18"/>
  <c r="S37" i="21"/>
  <c r="Q38" i="18"/>
  <c r="S28" i="36"/>
  <c r="AX12" i="18"/>
  <c r="AV8" i="26"/>
  <c r="AV31" i="18"/>
  <c r="S36" i="33"/>
  <c r="S37" i="33"/>
  <c r="AP16" i="26"/>
  <c r="S28" i="31"/>
  <c r="AP31" i="18" s="1"/>
  <c r="S37" i="31"/>
  <c r="AP12" i="18"/>
  <c r="AV17" i="26" l="1"/>
  <c r="AV19" i="26" s="1"/>
  <c r="AV40" i="18"/>
  <c r="AR40" i="18"/>
  <c r="AR17" i="26"/>
  <c r="AR19" i="26" s="1"/>
  <c r="AX16" i="26"/>
  <c r="AX39" i="18"/>
  <c r="S38" i="24"/>
  <c r="R31" i="18"/>
  <c r="AN31" i="18"/>
  <c r="S37" i="30"/>
  <c r="AH39" i="18"/>
  <c r="AH16" i="26"/>
  <c r="AB39" i="18"/>
  <c r="AB16" i="26"/>
  <c r="AR31" i="18"/>
  <c r="AV16" i="26"/>
  <c r="AV39" i="18"/>
  <c r="T39" i="18"/>
  <c r="T16" i="26"/>
  <c r="S37" i="20"/>
  <c r="AZ39" i="18"/>
  <c r="AZ16" i="26"/>
  <c r="AL31" i="18"/>
  <c r="S37" i="29"/>
  <c r="T40" i="18"/>
  <c r="T17" i="26"/>
  <c r="T19" i="26" s="1"/>
  <c r="S38" i="21"/>
  <c r="X31" i="18"/>
  <c r="S37" i="36"/>
  <c r="AX40" i="18" s="1"/>
  <c r="S37" i="37"/>
  <c r="AZ17" i="26" s="1"/>
  <c r="AZ19" i="26" s="1"/>
  <c r="S38" i="19"/>
  <c r="AB31" i="18"/>
  <c r="AD31" i="18"/>
  <c r="S37" i="15"/>
  <c r="AF31" i="18"/>
  <c r="S37" i="16"/>
  <c r="P17" i="26"/>
  <c r="P19" i="26" s="1"/>
  <c r="P40" i="18"/>
  <c r="R16" i="26"/>
  <c r="R39" i="18"/>
  <c r="Z17" i="26"/>
  <c r="Z19" i="26" s="1"/>
  <c r="Z40" i="18"/>
  <c r="AJ31" i="18"/>
  <c r="S37" i="27"/>
  <c r="AN16" i="26"/>
  <c r="AN39" i="18"/>
  <c r="X16" i="26"/>
  <c r="X39" i="18"/>
  <c r="V17" i="26"/>
  <c r="V19" i="26" s="1"/>
  <c r="V40" i="18"/>
  <c r="AX31" i="18"/>
  <c r="AX17" i="26"/>
  <c r="AX19" i="26" s="1"/>
  <c r="AW21" i="26"/>
  <c r="AW41" i="18"/>
  <c r="AT16" i="26"/>
  <c r="AT39" i="18"/>
  <c r="AT40" i="18"/>
  <c r="AU41" i="18" s="1"/>
  <c r="AT17" i="26"/>
  <c r="AT19" i="26" s="1"/>
  <c r="AU21" i="26" s="1"/>
  <c r="AP40" i="18"/>
  <c r="AP17" i="26"/>
  <c r="AP19" i="26" s="1"/>
  <c r="AJ40" i="18" l="1"/>
  <c r="AJ17" i="26"/>
  <c r="AJ19" i="26" s="1"/>
  <c r="AD17" i="26"/>
  <c r="AD19" i="26" s="1"/>
  <c r="AD40" i="18"/>
  <c r="AE41" i="18" s="1"/>
  <c r="AN40" i="18"/>
  <c r="AN17" i="26"/>
  <c r="AN19" i="26" s="1"/>
  <c r="AO21" i="26" s="1"/>
  <c r="R40" i="18"/>
  <c r="S41" i="18" s="1"/>
  <c r="R17" i="26"/>
  <c r="R19" i="26" s="1"/>
  <c r="S21" i="26" s="1"/>
  <c r="AZ40" i="18"/>
  <c r="AY41" i="18" s="1"/>
  <c r="AZ42" i="18" s="1"/>
  <c r="X17" i="26"/>
  <c r="X19" i="26" s="1"/>
  <c r="Y21" i="26" s="1"/>
  <c r="X40" i="18"/>
  <c r="Y41" i="18" s="1"/>
  <c r="AH17" i="26"/>
  <c r="AH19" i="26" s="1"/>
  <c r="AI21" i="26" s="1"/>
  <c r="AH40" i="18"/>
  <c r="AI41" i="18" s="1"/>
  <c r="AY21" i="26"/>
  <c r="W41" i="18"/>
  <c r="U21" i="26"/>
  <c r="AL17" i="26"/>
  <c r="AL19" i="26" s="1"/>
  <c r="AM21" i="26" s="1"/>
  <c r="AL40" i="18"/>
  <c r="AM41" i="18" s="1"/>
  <c r="AA41" i="18"/>
  <c r="Q21" i="26"/>
  <c r="AF17" i="26"/>
  <c r="AF19" i="26" s="1"/>
  <c r="AG21" i="26" s="1"/>
  <c r="AF40" i="18"/>
  <c r="AB40" i="18"/>
  <c r="AB17" i="26"/>
  <c r="AB19" i="26" s="1"/>
  <c r="AA21" i="26" s="1"/>
  <c r="U41" i="18"/>
  <c r="AS41" i="18"/>
  <c r="AS21" i="26"/>
  <c r="AQ21" i="26"/>
  <c r="AO41" i="18"/>
  <c r="AQ41" i="18"/>
  <c r="W21" i="26" l="1"/>
  <c r="AK41" i="18"/>
  <c r="AE21" i="26"/>
  <c r="AK21" i="26"/>
  <c r="AC21" i="26"/>
  <c r="Q41" i="18"/>
  <c r="AC41" i="18"/>
  <c r="AG41" i="18"/>
  <c r="AZ23" i="26"/>
  <c r="AX42" i="18"/>
  <c r="AV42" i="18"/>
  <c r="AT42" i="18"/>
  <c r="AX23" i="26"/>
  <c r="AV23" i="26"/>
  <c r="AT23" i="26"/>
</calcChain>
</file>

<file path=xl/sharedStrings.xml><?xml version="1.0" encoding="utf-8"?>
<sst xmlns="http://schemas.openxmlformats.org/spreadsheetml/2006/main" count="2898" uniqueCount="187">
  <si>
    <t>エネルギーの種類</t>
    <rPh sb="6" eb="8">
      <t>シュルイ</t>
    </rPh>
    <phoneticPr fontId="2"/>
  </si>
  <si>
    <t>単位</t>
    <rPh sb="0" eb="2">
      <t>タンイ</t>
    </rPh>
    <phoneticPr fontId="2"/>
  </si>
  <si>
    <t>数値</t>
    <rPh sb="0" eb="2">
      <t>スウチ</t>
    </rPh>
    <phoneticPr fontId="2"/>
  </si>
  <si>
    <t xml:space="preserve">燃
料
</t>
    <rPh sb="0" eb="1">
      <t>ネン</t>
    </rPh>
    <rPh sb="6" eb="7">
      <t>リョウ</t>
    </rPh>
    <phoneticPr fontId="2"/>
  </si>
  <si>
    <t>原油(コンデンセートを除く)</t>
    <phoneticPr fontId="2"/>
  </si>
  <si>
    <t>原油のうちコンデンセート(NGL)</t>
    <rPh sb="0" eb="2">
      <t>ゲンユ</t>
    </rPh>
    <phoneticPr fontId="2"/>
  </si>
  <si>
    <t>灯油</t>
    <phoneticPr fontId="2"/>
  </si>
  <si>
    <t>軽油</t>
    <phoneticPr fontId="2"/>
  </si>
  <si>
    <t>Ａ重油</t>
    <phoneticPr fontId="2"/>
  </si>
  <si>
    <t>Ｂ・Ｃ重油</t>
    <phoneticPr fontId="2"/>
  </si>
  <si>
    <t>石油アスファルト</t>
    <phoneticPr fontId="2"/>
  </si>
  <si>
    <t>石油コークス</t>
    <phoneticPr fontId="2"/>
  </si>
  <si>
    <t>石油ガス</t>
    <phoneticPr fontId="2"/>
  </si>
  <si>
    <t>小計</t>
    <rPh sb="0" eb="2">
      <t>ショウケイ</t>
    </rPh>
    <phoneticPr fontId="2"/>
  </si>
  <si>
    <t>熱</t>
    <rPh sb="0" eb="1">
      <t>ネツ</t>
    </rPh>
    <phoneticPr fontId="2"/>
  </si>
  <si>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</si>
  <si>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</si>
  <si>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</si>
  <si>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</si>
  <si>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電
気</t>
    <rPh sb="0" eb="1">
      <t>デン</t>
    </rPh>
    <rPh sb="3" eb="4">
      <t>キ</t>
    </rPh>
    <phoneticPr fontId="2"/>
  </si>
  <si>
    <t>排出係数</t>
    <rPh sb="0" eb="2">
      <t>ハイシュツ</t>
    </rPh>
    <rPh sb="2" eb="4">
      <t>ケイスウ</t>
    </rPh>
    <phoneticPr fontId="2"/>
  </si>
  <si>
    <t>CO2排出量</t>
    <rPh sb="3" eb="5">
      <t>ハイシュツ</t>
    </rPh>
    <rPh sb="5" eb="6">
      <t>リョウ</t>
    </rPh>
    <phoneticPr fontId="2"/>
  </si>
  <si>
    <t>使用量</t>
    <rPh sb="0" eb="3">
      <t>シヨウリョウ</t>
    </rPh>
    <phoneticPr fontId="2"/>
  </si>
  <si>
    <t>液化石油ガス(ＬＰＧ)</t>
    <phoneticPr fontId="2"/>
  </si>
  <si>
    <t>①　都市ガス入力表（都市ガスを使用している場合はこちらに入力してください）</t>
    <rPh sb="2" eb="4">
      <t>トシ</t>
    </rPh>
    <rPh sb="6" eb="8">
      <t>ニュウリョク</t>
    </rPh>
    <rPh sb="8" eb="9">
      <t>ヒョウ</t>
    </rPh>
    <rPh sb="10" eb="12">
      <t>トシ</t>
    </rPh>
    <rPh sb="15" eb="17">
      <t>シヨウ</t>
    </rPh>
    <rPh sb="21" eb="23">
      <t>バアイ</t>
    </rPh>
    <rPh sb="28" eb="30">
      <t>ニュウリョク</t>
    </rPh>
    <phoneticPr fontId="2"/>
  </si>
  <si>
    <t>単位当たりの発熱量</t>
    <rPh sb="0" eb="2">
      <t>タンイ</t>
    </rPh>
    <rPh sb="2" eb="3">
      <t>ア</t>
    </rPh>
    <rPh sb="6" eb="8">
      <t>ハツネツ</t>
    </rPh>
    <rPh sb="8" eb="9">
      <t>リョウ</t>
    </rPh>
    <phoneticPr fontId="2"/>
  </si>
  <si>
    <t>水色のセルに入力してください。</t>
    <rPh sb="0" eb="2">
      <t>ミズイロ</t>
    </rPh>
    <rPh sb="6" eb="8">
      <t>ニュウリョク</t>
    </rPh>
    <phoneticPr fontId="2"/>
  </si>
  <si>
    <t>東京電力からの買電</t>
    <rPh sb="0" eb="2">
      <t>トウキョウ</t>
    </rPh>
    <rPh sb="2" eb="4">
      <t>デンリョク</t>
    </rPh>
    <rPh sb="7" eb="8">
      <t>カ</t>
    </rPh>
    <rPh sb="8" eb="9">
      <t>デン</t>
    </rPh>
    <phoneticPr fontId="2"/>
  </si>
  <si>
    <t>②　東京電力以外の電気事業者からの買電入力表</t>
    <rPh sb="2" eb="4">
      <t>トウキョウ</t>
    </rPh>
    <rPh sb="4" eb="6">
      <t>デンリョク</t>
    </rPh>
    <rPh sb="6" eb="8">
      <t>イガイ</t>
    </rPh>
    <rPh sb="9" eb="11">
      <t>デンキ</t>
    </rPh>
    <rPh sb="11" eb="14">
      <t>ジギョウシャ</t>
    </rPh>
    <rPh sb="17" eb="18">
      <t>カ</t>
    </rPh>
    <rPh sb="18" eb="19">
      <t>デン</t>
    </rPh>
    <rPh sb="19" eb="21">
      <t>ニュウリョク</t>
    </rPh>
    <rPh sb="21" eb="22">
      <t>ヒョウ</t>
    </rPh>
    <phoneticPr fontId="2"/>
  </si>
  <si>
    <t>揮発油（ガソリン）</t>
    <phoneticPr fontId="2"/>
  </si>
  <si>
    <t>ナフサ</t>
    <phoneticPr fontId="2"/>
  </si>
  <si>
    <t>石油系炭化水素ガス</t>
    <phoneticPr fontId="2"/>
  </si>
  <si>
    <t>電気事業者名</t>
    <rPh sb="0" eb="2">
      <t>デンキ</t>
    </rPh>
    <rPh sb="2" eb="4">
      <t>ジギョウ</t>
    </rPh>
    <rPh sb="4" eb="5">
      <t>シャ</t>
    </rPh>
    <rPh sb="5" eb="6">
      <t>メイ</t>
    </rPh>
    <phoneticPr fontId="2"/>
  </si>
  <si>
    <t>可 燃 性
天然ガス</t>
    <phoneticPr fontId="2"/>
  </si>
  <si>
    <t>液化天然ガス（ＬＮＧ）</t>
    <phoneticPr fontId="2"/>
  </si>
  <si>
    <t>その他可燃性天然ガス</t>
    <phoneticPr fontId="2"/>
  </si>
  <si>
    <t>石炭</t>
    <phoneticPr fontId="2"/>
  </si>
  <si>
    <t>原料炭</t>
    <phoneticPr fontId="2"/>
  </si>
  <si>
    <t>一般炭</t>
    <phoneticPr fontId="2"/>
  </si>
  <si>
    <t>無煙炭</t>
    <phoneticPr fontId="2"/>
  </si>
  <si>
    <t>石炭コークス</t>
    <phoneticPr fontId="2"/>
  </si>
  <si>
    <t>コールタール</t>
    <phoneticPr fontId="2"/>
  </si>
  <si>
    <t>コークス炉ガス</t>
    <phoneticPr fontId="2"/>
  </si>
  <si>
    <t>高炉ガス</t>
    <phoneticPr fontId="2"/>
  </si>
  <si>
    <t>転炉ガス</t>
    <phoneticPr fontId="2"/>
  </si>
  <si>
    <t>○○○</t>
    <phoneticPr fontId="2"/>
  </si>
  <si>
    <r>
      <t>上記以外の買電　</t>
    </r>
    <r>
      <rPr>
        <b/>
        <sz val="10"/>
        <rFont val="ＭＳ Ｐゴシック"/>
        <family val="3"/>
        <charset val="128"/>
      </rPr>
      <t>下表②に入力してください</t>
    </r>
    <rPh sb="0" eb="2">
      <t>ジョウキ</t>
    </rPh>
    <rPh sb="2" eb="4">
      <t>イガイ</t>
    </rPh>
    <rPh sb="5" eb="6">
      <t>カ</t>
    </rPh>
    <rPh sb="6" eb="7">
      <t>デン</t>
    </rPh>
    <phoneticPr fontId="2"/>
  </si>
  <si>
    <r>
      <t>都市ガス　</t>
    </r>
    <r>
      <rPr>
        <b/>
        <sz val="10"/>
        <rFont val="ＭＳ Ｐゴシック"/>
        <family val="3"/>
        <charset val="128"/>
      </rPr>
      <t>下表①に入力してください</t>
    </r>
    <rPh sb="0" eb="2">
      <t>トシ</t>
    </rPh>
    <rPh sb="5" eb="7">
      <t>カヒョウ</t>
    </rPh>
    <rPh sb="9" eb="11">
      <t>ニュウリョク</t>
    </rPh>
    <phoneticPr fontId="2"/>
  </si>
  <si>
    <t>規格</t>
    <rPh sb="0" eb="2">
      <t>キカク</t>
    </rPh>
    <phoneticPr fontId="2"/>
  </si>
  <si>
    <t>東京ガス</t>
    <rPh sb="0" eb="2">
      <t>トウキョウ</t>
    </rPh>
    <phoneticPr fontId="2"/>
  </si>
  <si>
    <t>ガス事業者名</t>
    <rPh sb="2" eb="6">
      <t>ジギョウシャメイ</t>
    </rPh>
    <phoneticPr fontId="2"/>
  </si>
  <si>
    <t>石油系炭化水素ガス</t>
    <phoneticPr fontId="2"/>
  </si>
  <si>
    <t>エネルギー使用量　まとめシート</t>
    <rPh sb="5" eb="7">
      <t>シヨウ</t>
    </rPh>
    <rPh sb="7" eb="8">
      <t>リョウ</t>
    </rPh>
    <phoneticPr fontId="2"/>
  </si>
  <si>
    <t>事業所名</t>
    <rPh sb="0" eb="3">
      <t>ジギョウショ</t>
    </rPh>
    <rPh sb="3" eb="4">
      <t>メイ</t>
    </rPh>
    <phoneticPr fontId="2"/>
  </si>
  <si>
    <t>都市ガス</t>
    <rPh sb="0" eb="2">
      <t>トシ</t>
    </rPh>
    <phoneticPr fontId="2"/>
  </si>
  <si>
    <t>上記以外の買電</t>
    <rPh sb="0" eb="2">
      <t>ジョウキ</t>
    </rPh>
    <rPh sb="2" eb="4">
      <t>イガイ</t>
    </rPh>
    <rPh sb="5" eb="6">
      <t>カ</t>
    </rPh>
    <rPh sb="6" eb="7">
      <t>デン</t>
    </rPh>
    <phoneticPr fontId="2"/>
  </si>
  <si>
    <t>可 燃 性
天然ガス</t>
    <phoneticPr fontId="2"/>
  </si>
  <si>
    <t>液化天然ガス（ＬＮＧ）</t>
    <phoneticPr fontId="2"/>
  </si>
  <si>
    <t>その他可燃性天然ガス</t>
    <phoneticPr fontId="2"/>
  </si>
  <si>
    <t>石炭</t>
    <phoneticPr fontId="2"/>
  </si>
  <si>
    <t>原料炭</t>
    <phoneticPr fontId="2"/>
  </si>
  <si>
    <t>一般炭</t>
    <phoneticPr fontId="2"/>
  </si>
  <si>
    <t>無煙炭</t>
    <phoneticPr fontId="2"/>
  </si>
  <si>
    <t>石炭コークス</t>
    <phoneticPr fontId="2"/>
  </si>
  <si>
    <t>コールタール</t>
    <phoneticPr fontId="2"/>
  </si>
  <si>
    <t>コークス炉ガス</t>
    <phoneticPr fontId="2"/>
  </si>
  <si>
    <t>高炉ガス</t>
    <phoneticPr fontId="2"/>
  </si>
  <si>
    <t>転炉ガス</t>
    <phoneticPr fontId="2"/>
  </si>
  <si>
    <t>電気</t>
    <rPh sb="0" eb="2">
      <t>デンキ</t>
    </rPh>
    <phoneticPr fontId="2"/>
  </si>
  <si>
    <t>前年度比削減率（％）</t>
    <rPh sb="0" eb="4">
      <t>ゼンネンドヒ</t>
    </rPh>
    <rPh sb="4" eb="6">
      <t>サクゲン</t>
    </rPh>
    <rPh sb="6" eb="7">
      <t>リツ</t>
    </rPh>
    <phoneticPr fontId="2"/>
  </si>
  <si>
    <t>H22</t>
    <phoneticPr fontId="2"/>
  </si>
  <si>
    <t>H23</t>
    <phoneticPr fontId="2"/>
  </si>
  <si>
    <t>H24</t>
    <phoneticPr fontId="2"/>
  </si>
  <si>
    <t>H25</t>
    <phoneticPr fontId="2"/>
  </si>
  <si>
    <t>Ａ</t>
    <phoneticPr fontId="2"/>
  </si>
  <si>
    <t>Ａ</t>
    <phoneticPr fontId="2"/>
  </si>
  <si>
    <t>■Ａ　温対法に基づき公表された排出係数を入力してください。なお、電気を購入している電気事業者の</t>
    <rPh sb="3" eb="4">
      <t>アツシ</t>
    </rPh>
    <rPh sb="4" eb="5">
      <t>タイ</t>
    </rPh>
    <rPh sb="5" eb="6">
      <t>ホウ</t>
    </rPh>
    <rPh sb="7" eb="8">
      <t>モト</t>
    </rPh>
    <rPh sb="10" eb="12">
      <t>コウヒョウ</t>
    </rPh>
    <rPh sb="15" eb="17">
      <t>ハイシュツ</t>
    </rPh>
    <rPh sb="17" eb="19">
      <t>ケイスウ</t>
    </rPh>
    <rPh sb="20" eb="22">
      <t>ニュウリョク</t>
    </rPh>
    <rPh sb="32" eb="34">
      <t>デンキ</t>
    </rPh>
    <rPh sb="35" eb="37">
      <t>コウニュウ</t>
    </rPh>
    <rPh sb="41" eb="43">
      <t>デンキ</t>
    </rPh>
    <rPh sb="43" eb="46">
      <t>ジギョウシャ</t>
    </rPh>
    <phoneticPr fontId="2"/>
  </si>
  <si>
    <r>
      <t>■都市ガスは、規格（例：13A</t>
    </r>
    <r>
      <rPr>
        <sz val="11"/>
        <rFont val="ＭＳ Ｐゴシック"/>
        <family val="3"/>
        <charset val="128"/>
      </rPr>
      <t>）と単位当たりの発熱量の実数を各ガス会社に確認した数値を入力して</t>
    </r>
    <rPh sb="19" eb="20">
      <t>ア</t>
    </rPh>
    <rPh sb="40" eb="42">
      <t>スウチ</t>
    </rPh>
    <phoneticPr fontId="2"/>
  </si>
  <si>
    <t>下さい。</t>
    <phoneticPr fontId="2"/>
  </si>
  <si>
    <t>１３Ａ</t>
    <phoneticPr fontId="2"/>
  </si>
  <si>
    <r>
      <t>　　排出係数が公表されていない場合は、電気の使用者において把握できる係数又は</t>
    </r>
    <r>
      <rPr>
        <sz val="11"/>
        <rFont val="ＭＳ Ｐゴシック"/>
        <family val="3"/>
        <charset val="128"/>
      </rPr>
      <t>0.561</t>
    </r>
    <phoneticPr fontId="2"/>
  </si>
  <si>
    <r>
      <t>　　排出係数が公表されていない場合は、電気の使用者において把握できる係数又は</t>
    </r>
    <r>
      <rPr>
        <sz val="11"/>
        <rFont val="ＭＳ Ｐゴシック"/>
        <family val="3"/>
        <charset val="128"/>
      </rPr>
      <t>0.5</t>
    </r>
    <r>
      <rPr>
        <sz val="11"/>
        <rFont val="ＭＳ Ｐゴシック"/>
        <family val="3"/>
        <charset val="128"/>
      </rPr>
      <t>59</t>
    </r>
    <phoneticPr fontId="2"/>
  </si>
  <si>
    <r>
      <t>　　排出係数が公表されていない場合は、電気の使用者において把握できる係数又は</t>
    </r>
    <r>
      <rPr>
        <sz val="11"/>
        <rFont val="ＭＳ Ｐゴシック"/>
        <family val="3"/>
        <charset val="128"/>
      </rPr>
      <t>0.5</t>
    </r>
    <r>
      <rPr>
        <sz val="11"/>
        <rFont val="ＭＳ Ｐゴシック"/>
        <family val="3"/>
        <charset val="128"/>
      </rPr>
      <t>50</t>
    </r>
    <phoneticPr fontId="2"/>
  </si>
  <si>
    <r>
      <t>　　排出係数が公表されていない場合は、電気の使用者において把握できる係数又は</t>
    </r>
    <r>
      <rPr>
        <sz val="11"/>
        <rFont val="ＭＳ Ｐゴシック"/>
        <family val="3"/>
        <charset val="128"/>
      </rPr>
      <t>0.5</t>
    </r>
    <r>
      <rPr>
        <sz val="11"/>
        <rFont val="ＭＳ Ｐゴシック"/>
        <family val="3"/>
        <charset val="128"/>
      </rPr>
      <t>51</t>
    </r>
    <phoneticPr fontId="2"/>
  </si>
  <si>
    <r>
      <t>　　排出係数が公表されていない場合は、電気の使用者において把握できる係数又は</t>
    </r>
    <r>
      <rPr>
        <sz val="11"/>
        <rFont val="ＭＳ Ｐゴシック"/>
        <family val="3"/>
        <charset val="128"/>
      </rPr>
      <t>0.5</t>
    </r>
    <r>
      <rPr>
        <sz val="11"/>
        <rFont val="ＭＳ Ｐゴシック"/>
        <family val="3"/>
        <charset val="128"/>
      </rPr>
      <t>55</t>
    </r>
    <phoneticPr fontId="2"/>
  </si>
  <si>
    <t>H17</t>
    <phoneticPr fontId="2"/>
  </si>
  <si>
    <t>H18</t>
  </si>
  <si>
    <t>H19</t>
  </si>
  <si>
    <t>H20</t>
  </si>
  <si>
    <t>H21</t>
  </si>
  <si>
    <t>-</t>
  </si>
  <si>
    <t>H26</t>
    <phoneticPr fontId="2"/>
  </si>
  <si>
    <t>※表内の数値は各シートから転記されますので、入力する必要はありません。</t>
    <rPh sb="1" eb="3">
      <t>ヒョウナイ</t>
    </rPh>
    <rPh sb="4" eb="6">
      <t>スウチ</t>
    </rPh>
    <rPh sb="7" eb="8">
      <t>カク</t>
    </rPh>
    <rPh sb="13" eb="15">
      <t>テンキ</t>
    </rPh>
    <rPh sb="22" eb="24">
      <t>ニュウリョク</t>
    </rPh>
    <rPh sb="26" eb="28">
      <t>ヒツヨウ</t>
    </rPh>
    <phoneticPr fontId="2"/>
  </si>
  <si>
    <t>3年平均</t>
    <rPh sb="1" eb="2">
      <t>ネン</t>
    </rPh>
    <rPh sb="2" eb="4">
      <t>ヘイキン</t>
    </rPh>
    <phoneticPr fontId="2"/>
  </si>
  <si>
    <t>6年平均</t>
    <rPh sb="1" eb="2">
      <t>ネン</t>
    </rPh>
    <rPh sb="2" eb="4">
      <t>ヘイキン</t>
    </rPh>
    <phoneticPr fontId="2"/>
  </si>
  <si>
    <t>9年平均</t>
    <rPh sb="1" eb="2">
      <t>ネン</t>
    </rPh>
    <rPh sb="2" eb="4">
      <t>ヘイキン</t>
    </rPh>
    <phoneticPr fontId="2"/>
  </si>
  <si>
    <t>夜間買電</t>
    <rPh sb="0" eb="2">
      <t>ヤカン</t>
    </rPh>
    <rPh sb="2" eb="4">
      <t>バイデン</t>
    </rPh>
    <phoneticPr fontId="2"/>
  </si>
  <si>
    <t>東京電力以外からの買電</t>
    <rPh sb="0" eb="2">
      <t>トウキョウ</t>
    </rPh>
    <rPh sb="2" eb="4">
      <t>デンリョク</t>
    </rPh>
    <rPh sb="4" eb="6">
      <t>イガイ</t>
    </rPh>
    <rPh sb="9" eb="10">
      <t>カ</t>
    </rPh>
    <rPh sb="10" eb="11">
      <t>デン</t>
    </rPh>
    <phoneticPr fontId="2"/>
  </si>
  <si>
    <t>計</t>
    <rPh sb="0" eb="1">
      <t>ケイ</t>
    </rPh>
    <phoneticPr fontId="2"/>
  </si>
  <si>
    <t>電気需要平準化評価用シート</t>
    <rPh sb="0" eb="2">
      <t>デンキ</t>
    </rPh>
    <rPh sb="2" eb="4">
      <t>ジュヨウ</t>
    </rPh>
    <rPh sb="4" eb="7">
      <t>ヘイジュンカ</t>
    </rPh>
    <rPh sb="7" eb="9">
      <t>ヒョウカ</t>
    </rPh>
    <rPh sb="9" eb="10">
      <t>ヨウ</t>
    </rPh>
    <phoneticPr fontId="2"/>
  </si>
  <si>
    <t>電気需要平準化後の
前年度比削減率（％）</t>
    <rPh sb="10" eb="14">
      <t>ゼンネンドヒ</t>
    </rPh>
    <rPh sb="14" eb="16">
      <t>サクゲン</t>
    </rPh>
    <rPh sb="16" eb="17">
      <t>リツ</t>
    </rPh>
    <phoneticPr fontId="2"/>
  </si>
  <si>
    <t>うち電気需要平準化時間帯※</t>
    <rPh sb="2" eb="4">
      <t>デンキ</t>
    </rPh>
    <rPh sb="4" eb="6">
      <t>ジュヨウ</t>
    </rPh>
    <rPh sb="6" eb="9">
      <t>ヘイジュンカ</t>
    </rPh>
    <rPh sb="9" eb="12">
      <t>ジカンタイ</t>
    </rPh>
    <phoneticPr fontId="2"/>
  </si>
  <si>
    <t>※夏期（７～9月）及び冬期（12～3月）の８～22時の時間帯</t>
    <rPh sb="1" eb="3">
      <t>カキ</t>
    </rPh>
    <rPh sb="7" eb="8">
      <t>ガツ</t>
    </rPh>
    <rPh sb="9" eb="10">
      <t>オヨ</t>
    </rPh>
    <rPh sb="11" eb="13">
      <t>トウキ</t>
    </rPh>
    <rPh sb="18" eb="19">
      <t>ガツ</t>
    </rPh>
    <rPh sb="25" eb="26">
      <t>ジ</t>
    </rPh>
    <rPh sb="27" eb="30">
      <t>ジカンタイ</t>
    </rPh>
    <phoneticPr fontId="2"/>
  </si>
  <si>
    <t>※夏期（７～9月）及び冬期（12～3月）の８～22時の時間帯</t>
    <rPh sb="1" eb="3">
      <t>カキ</t>
    </rPh>
    <rPh sb="7" eb="8">
      <t>ガツ</t>
    </rPh>
    <rPh sb="9" eb="10">
      <t>オヨ</t>
    </rPh>
    <rPh sb="11" eb="13">
      <t>トウキ</t>
    </rPh>
    <rPh sb="18" eb="19">
      <t>ガツ</t>
    </rPh>
    <rPh sb="25" eb="26">
      <t>ジ</t>
    </rPh>
    <phoneticPr fontId="2"/>
  </si>
  <si>
    <t>昼間買電</t>
    <rPh sb="0" eb="2">
      <t>ヒルマ</t>
    </rPh>
    <rPh sb="2" eb="4">
      <t>バイデン</t>
    </rPh>
    <phoneticPr fontId="2"/>
  </si>
  <si>
    <t>※H17～H23の計算シートはエコキーパー事業所認定制度実施要領第3条3項に該当する場合に使用</t>
    <rPh sb="28" eb="30">
      <t>ジッシ</t>
    </rPh>
    <rPh sb="42" eb="44">
      <t>バアイ</t>
    </rPh>
    <rPh sb="45" eb="47">
      <t>シヨウ</t>
    </rPh>
    <phoneticPr fontId="2"/>
  </si>
  <si>
    <t>H27</t>
    <phoneticPr fontId="2"/>
  </si>
  <si>
    <t>エネルギー使用量　まとめシート</t>
  </si>
  <si>
    <t>※表内の数値は各シートから転記されますので、入力する必要はありません。</t>
  </si>
  <si>
    <t>電気需要平準化評価用シート</t>
  </si>
  <si>
    <r>
      <t>　　排出係数が公表されていない場合は、電気の使用者において把握できる係数又は</t>
    </r>
    <r>
      <rPr>
        <sz val="11"/>
        <color indexed="10"/>
        <rFont val="ＭＳ Ｐゴシック"/>
        <family val="3"/>
        <charset val="128"/>
      </rPr>
      <t>0.579</t>
    </r>
    <phoneticPr fontId="2"/>
  </si>
  <si>
    <r>
      <t>温室効果ガス排出量計算シート（</t>
    </r>
    <r>
      <rPr>
        <b/>
        <sz val="11"/>
        <color indexed="10"/>
        <rFont val="ＭＳ Ｐゴシック"/>
        <family val="3"/>
        <charset val="128"/>
      </rPr>
      <t>小</t>
    </r>
    <r>
      <rPr>
        <b/>
        <sz val="11"/>
        <color indexed="10"/>
        <rFont val="ＭＳ Ｐゴシック"/>
        <family val="3"/>
        <charset val="128"/>
      </rPr>
      <t>規模事業所向け</t>
    </r>
    <r>
      <rPr>
        <b/>
        <sz val="11"/>
        <rFont val="ＭＳ Ｐゴシック"/>
        <family val="3"/>
        <charset val="128"/>
      </rPr>
      <t>）</t>
    </r>
    <rPh sb="15" eb="18">
      <t>ショウキボ</t>
    </rPh>
    <rPh sb="18" eb="21">
      <t>ジギョウショ</t>
    </rPh>
    <rPh sb="21" eb="22">
      <t>ム</t>
    </rPh>
    <phoneticPr fontId="2"/>
  </si>
  <si>
    <r>
      <t>温室効果ガス排出量計算シート（</t>
    </r>
    <r>
      <rPr>
        <b/>
        <sz val="11"/>
        <color indexed="10"/>
        <rFont val="ＭＳ Ｐゴシック"/>
        <family val="3"/>
        <charset val="128"/>
      </rPr>
      <t>小</t>
    </r>
    <r>
      <rPr>
        <b/>
        <sz val="11"/>
        <color indexed="10"/>
        <rFont val="ＭＳ Ｐゴシック"/>
        <family val="3"/>
        <charset val="128"/>
      </rPr>
      <t>規模事業所向け</t>
    </r>
    <r>
      <rPr>
        <b/>
        <sz val="11"/>
        <rFont val="ＭＳ Ｐゴシック"/>
        <family val="3"/>
        <charset val="128"/>
      </rPr>
      <t>）_H17</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</si>
  <si>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）_H18</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</si>
  <si>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）_H19</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</si>
  <si>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）_H20</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</si>
  <si>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）_H21</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</si>
  <si>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）_H22</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</si>
  <si>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）_H23</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</si>
  <si>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）_H24</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</si>
  <si>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）_H25</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</si>
  <si>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）_H26</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</si>
  <si>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）_H27</t>
    </r>
    <rPh sb="15" eb="18">
      <t>ショウキボ</t>
    </rPh>
    <rPh sb="18" eb="21">
      <t>ジギョウショ</t>
    </rPh>
    <rPh sb="21" eb="22">
      <t>ム</t>
    </rPh>
    <phoneticPr fontId="2"/>
  </si>
  <si>
    <t>L</t>
  </si>
  <si>
    <t>(kg-CO2)</t>
  </si>
  <si>
    <t>kg-CO2/L</t>
  </si>
  <si>
    <t>kg</t>
  </si>
  <si>
    <t>kg-CO2/kg</t>
  </si>
  <si>
    <t>二酸化炭素排出量（kg-CO2)</t>
    <rPh sb="0" eb="3">
      <t>ニサンカ</t>
    </rPh>
    <rPh sb="3" eb="5">
      <t>タンソ</t>
    </rPh>
    <rPh sb="5" eb="8">
      <t>ハイシュツリョウ</t>
    </rPh>
    <phoneticPr fontId="2"/>
  </si>
  <si>
    <t>kg-CO2</t>
  </si>
  <si>
    <t>m3</t>
  </si>
  <si>
    <t>m3</t>
    <phoneticPr fontId="2"/>
  </si>
  <si>
    <t>kg-CO2/m3</t>
  </si>
  <si>
    <t>kg-CO2/m3</t>
    <phoneticPr fontId="2"/>
  </si>
  <si>
    <t>kWh</t>
  </si>
  <si>
    <t>kWh</t>
    <phoneticPr fontId="2"/>
  </si>
  <si>
    <t>kg-CO2/kWh</t>
  </si>
  <si>
    <t>kg-CO2/kWh</t>
    <phoneticPr fontId="2"/>
  </si>
  <si>
    <t>　　kg-CO2/kWhを排出係数として入力してください。</t>
  </si>
  <si>
    <t>MＪ</t>
  </si>
  <si>
    <t>kg-CO2/MJ</t>
  </si>
  <si>
    <t>kg-CO2/MJ</t>
    <phoneticPr fontId="2"/>
  </si>
  <si>
    <t>MJ/m3</t>
  </si>
  <si>
    <t>MJ/m3</t>
    <phoneticPr fontId="2"/>
  </si>
  <si>
    <r>
      <t>kg-CO2/</t>
    </r>
    <r>
      <rPr>
        <sz val="11"/>
        <rFont val="ＭＳ Ｐゴシック"/>
        <family val="3"/>
        <charset val="128"/>
      </rPr>
      <t>M</t>
    </r>
    <r>
      <rPr>
        <sz val="11"/>
        <rFont val="ＭＳ Ｐゴシック"/>
        <family val="3"/>
        <charset val="128"/>
      </rPr>
      <t>J</t>
    </r>
    <phoneticPr fontId="2"/>
  </si>
  <si>
    <r>
      <t>(</t>
    </r>
    <r>
      <rPr>
        <sz val="11"/>
        <rFont val="ＭＳ Ｐゴシック"/>
        <family val="3"/>
        <charset val="128"/>
      </rPr>
      <t>kg</t>
    </r>
    <r>
      <rPr>
        <sz val="11"/>
        <rFont val="ＭＳ Ｐゴシック"/>
        <family val="3"/>
        <charset val="128"/>
      </rPr>
      <t>-CO2)</t>
    </r>
    <phoneticPr fontId="2"/>
  </si>
  <si>
    <r>
      <t>二酸化炭素排出量（kg-</t>
    </r>
    <r>
      <rPr>
        <sz val="11"/>
        <rFont val="ＭＳ Ｐゴシック"/>
        <family val="3"/>
        <charset val="128"/>
      </rPr>
      <t>CO2)</t>
    </r>
    <rPh sb="0" eb="3">
      <t>ニサンカ</t>
    </rPh>
    <rPh sb="3" eb="5">
      <t>タンソ</t>
    </rPh>
    <rPh sb="5" eb="8">
      <t>ハイシュツリョウ</t>
    </rPh>
    <phoneticPr fontId="2"/>
  </si>
  <si>
    <r>
      <t>二酸化炭素排出量（kg</t>
    </r>
    <r>
      <rPr>
        <sz val="11"/>
        <rFont val="ＭＳ Ｐゴシック"/>
        <family val="3"/>
        <charset val="128"/>
      </rPr>
      <t>-CO2)</t>
    </r>
    <rPh sb="0" eb="3">
      <t>ニサンカ</t>
    </rPh>
    <rPh sb="3" eb="5">
      <t>タンソ</t>
    </rPh>
    <rPh sb="5" eb="8">
      <t>ハイシュツリョウ</t>
    </rPh>
    <phoneticPr fontId="2"/>
  </si>
  <si>
    <t>　　kg-CO2/kWhを排出係数として入力してください。</t>
    <phoneticPr fontId="2"/>
  </si>
  <si>
    <t>　　kg-CO2/kWhを排出係数として入力してください。</t>
    <phoneticPr fontId="2"/>
  </si>
  <si>
    <t>二酸化炭素排出量
（kg-CO2)</t>
  </si>
  <si>
    <t>電気需要平準化後の二酸化炭素排出量（kg-CO2)</t>
    <rPh sb="0" eb="2">
      <t>デンキ</t>
    </rPh>
    <rPh sb="2" eb="4">
      <t>ジュヨウ</t>
    </rPh>
    <rPh sb="4" eb="7">
      <t>ヘイジュンカ</t>
    </rPh>
    <rPh sb="7" eb="8">
      <t>ゴ</t>
    </rPh>
    <phoneticPr fontId="2"/>
  </si>
  <si>
    <r>
      <t>　　排出係数が公表されていない場合は、電気の使用者において把握できる係数又は</t>
    </r>
    <r>
      <rPr>
        <sz val="11"/>
        <color indexed="10"/>
        <rFont val="ＭＳ Ｐゴシック"/>
        <family val="3"/>
        <charset val="128"/>
      </rPr>
      <t>0.5</t>
    </r>
    <r>
      <rPr>
        <sz val="11"/>
        <color indexed="10"/>
        <rFont val="ＭＳ Ｐゴシック"/>
        <family val="3"/>
        <charset val="128"/>
      </rPr>
      <t>87</t>
    </r>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</si>
  <si>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）_H28</t>
    </r>
    <rPh sb="15" eb="18">
      <t>ショウキボ</t>
    </rPh>
    <rPh sb="18" eb="21">
      <t>ジギョウショ</t>
    </rPh>
    <rPh sb="21" eb="22">
      <t>ム</t>
    </rPh>
    <phoneticPr fontId="2"/>
  </si>
  <si>
    <t>H28</t>
    <phoneticPr fontId="2"/>
  </si>
  <si>
    <t>二酸化炭素排出量（kg-CO2)</t>
    <phoneticPr fontId="2"/>
  </si>
  <si>
    <t>H28</t>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</si>
  <si>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）_H29</t>
    </r>
    <rPh sb="15" eb="18">
      <t>ショウキボ</t>
    </rPh>
    <rPh sb="18" eb="21">
      <t>ジギョウショ</t>
    </rPh>
    <rPh sb="21" eb="22">
      <t>ム</t>
    </rPh>
    <phoneticPr fontId="2"/>
  </si>
  <si>
    <r>
      <t>　　排出係数が公表されていない場合は、電気の使用者において把握できる係数又は</t>
    </r>
    <r>
      <rPr>
        <sz val="11"/>
        <color indexed="10"/>
        <rFont val="ＭＳ Ｐゴシック"/>
        <family val="3"/>
        <charset val="128"/>
      </rPr>
      <t>0.5</t>
    </r>
    <r>
      <rPr>
        <sz val="11"/>
        <color indexed="10"/>
        <rFont val="ＭＳ Ｐゴシック"/>
        <family val="3"/>
        <charset val="128"/>
      </rPr>
      <t>12</t>
    </r>
    <phoneticPr fontId="2"/>
  </si>
  <si>
    <t>H29</t>
    <phoneticPr fontId="2"/>
  </si>
  <si>
    <t>12年平均</t>
    <rPh sb="2" eb="3">
      <t>ネン</t>
    </rPh>
    <rPh sb="3" eb="5">
      <t>ヘイキン</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</si>
  <si>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）_H30</t>
    </r>
    <rPh sb="15" eb="18">
      <t>ショウキボ</t>
    </rPh>
    <rPh sb="18" eb="21">
      <t>ジギョウショ</t>
    </rPh>
    <rPh sb="21" eb="22">
      <t>ム</t>
    </rPh>
    <phoneticPr fontId="2"/>
  </si>
  <si>
    <t>H30</t>
  </si>
  <si>
    <r>
      <t>CO</t>
    </r>
    <r>
      <rPr>
        <sz val="11"/>
        <rFont val="ＭＳ Ｐゴシック"/>
        <family val="3"/>
        <charset val="128"/>
      </rPr>
      <t>2</t>
    </r>
    <r>
      <rPr>
        <sz val="11"/>
        <rFont val="ＭＳ Ｐゴシック"/>
        <family val="3"/>
        <charset val="128"/>
      </rPr>
      <t>排出量</t>
    </r>
    <rPh sb="3" eb="5">
      <t>ハイシュツ</t>
    </rPh>
    <rPh sb="5" eb="6">
      <t>リョウ</t>
    </rPh>
    <phoneticPr fontId="2"/>
  </si>
  <si>
    <r>
      <t>(kg-CO</t>
    </r>
    <r>
      <rPr>
        <sz val="11"/>
        <rFont val="ＭＳ Ｐゴシック"/>
        <family val="3"/>
        <charset val="128"/>
      </rPr>
      <t>2</t>
    </r>
    <r>
      <rPr>
        <sz val="11"/>
        <rFont val="ＭＳ Ｐゴシック"/>
        <family val="3"/>
        <charset val="128"/>
      </rPr>
      <t>)</t>
    </r>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</si>
  <si>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）_R1</t>
    </r>
    <rPh sb="15" eb="18">
      <t>ショウキボ</t>
    </rPh>
    <rPh sb="18" eb="21">
      <t>ジギョウショ</t>
    </rPh>
    <rPh sb="21" eb="22">
      <t>ム</t>
    </rPh>
    <phoneticPr fontId="2"/>
  </si>
  <si>
    <r>
      <t>　　排出係数が公表されていない場合は、電気の使用者において把握できる係数又は</t>
    </r>
    <r>
      <rPr>
        <sz val="11"/>
        <color indexed="10"/>
        <rFont val="ＭＳ Ｐゴシック"/>
        <family val="3"/>
        <charset val="128"/>
      </rPr>
      <t>0.</t>
    </r>
    <r>
      <rPr>
        <sz val="11"/>
        <color indexed="10"/>
        <rFont val="ＭＳ Ｐゴシック"/>
        <family val="3"/>
        <charset val="128"/>
      </rPr>
      <t>488</t>
    </r>
    <phoneticPr fontId="2"/>
  </si>
  <si>
    <t>R1</t>
    <phoneticPr fontId="2"/>
  </si>
  <si>
    <t>R1</t>
    <phoneticPr fontId="2"/>
  </si>
  <si>
    <r>
      <t>　　排出係数が公表されていない場合は、電気の使用者において把握できる係数又は</t>
    </r>
    <r>
      <rPr>
        <sz val="11"/>
        <color indexed="10"/>
        <rFont val="ＭＳ Ｐゴシック"/>
        <family val="3"/>
        <charset val="128"/>
      </rPr>
      <t>0.</t>
    </r>
    <r>
      <rPr>
        <sz val="11"/>
        <color indexed="10"/>
        <rFont val="ＭＳ Ｐゴシック"/>
        <family val="3"/>
        <charset val="128"/>
      </rPr>
      <t>470</t>
    </r>
    <phoneticPr fontId="2"/>
  </si>
  <si>
    <t>R2</t>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</si>
  <si>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）_R2</t>
    </r>
    <rPh sb="15" eb="18">
      <t>ショウキボ</t>
    </rPh>
    <rPh sb="18" eb="21">
      <t>ジギョウショ</t>
    </rPh>
    <rPh sb="21" eb="22">
      <t>ム</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</si>
  <si>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）_R3</t>
    </r>
    <rPh sb="15" eb="18">
      <t>ショウキボ</t>
    </rPh>
    <rPh sb="18" eb="21">
      <t>ジギョウショ</t>
    </rPh>
    <rPh sb="21" eb="22">
      <t>ム</t>
    </rPh>
    <phoneticPr fontId="2"/>
  </si>
  <si>
    <t>R3</t>
    <phoneticPr fontId="2"/>
  </si>
  <si>
    <t>-</t>
    <phoneticPr fontId="2"/>
  </si>
  <si>
    <r>
      <t>　　排出係数が公表されていない場合は、電気の使用者において把握できる係数又は</t>
    </r>
    <r>
      <rPr>
        <sz val="11"/>
        <color indexed="10"/>
        <rFont val="ＭＳ Ｐゴシック"/>
        <family val="3"/>
        <charset val="128"/>
      </rPr>
      <t>0.453</t>
    </r>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</si>
  <si>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）_R4</t>
    </r>
    <rPh sb="15" eb="18">
      <t>ショウキボ</t>
    </rPh>
    <rPh sb="18" eb="21">
      <t>ジギョウショ</t>
    </rPh>
    <rPh sb="21" eb="22">
      <t>ム</t>
    </rPh>
    <phoneticPr fontId="2"/>
  </si>
  <si>
    <r>
      <t>　　排出係数が公表されていない場合は、電気の使用者において把握できる係数又は</t>
    </r>
    <r>
      <rPr>
        <sz val="11"/>
        <color indexed="10"/>
        <rFont val="ＭＳ Ｐゴシック"/>
        <family val="3"/>
        <charset val="128"/>
      </rPr>
      <t>0.441</t>
    </r>
    <phoneticPr fontId="2"/>
  </si>
  <si>
    <t>R4</t>
  </si>
  <si>
    <t>６年平均</t>
    <rPh sb="1" eb="2">
      <t>ネン</t>
    </rPh>
    <rPh sb="2" eb="4">
      <t>ヘイキン</t>
    </rPh>
    <phoneticPr fontId="2"/>
  </si>
  <si>
    <t>９年平均</t>
    <rPh sb="1" eb="2">
      <t>ネン</t>
    </rPh>
    <rPh sb="2" eb="4">
      <t>ヘイキン</t>
    </rPh>
    <phoneticPr fontId="2"/>
  </si>
  <si>
    <r>
      <t>温室効果ガス排出量計算シート（</t>
    </r>
    <r>
      <rPr>
        <b/>
        <sz val="11"/>
        <color indexed="10"/>
        <rFont val="ＭＳ Ｐゴシック"/>
        <family val="3"/>
        <charset val="128"/>
      </rPr>
      <t>小規模事業所向け</t>
    </r>
    <r>
      <rPr>
        <b/>
        <sz val="11"/>
        <rFont val="ＭＳ Ｐゴシック"/>
        <family val="3"/>
        <charset val="128"/>
      </rPr>
      <t>）_R5</t>
    </r>
    <rPh sb="15" eb="18">
      <t>ショウキボ</t>
    </rPh>
    <rPh sb="18" eb="21">
      <t>ジギョウショ</t>
    </rPh>
    <rPh sb="21" eb="22">
      <t>ム</t>
    </rPh>
    <phoneticPr fontId="2"/>
  </si>
  <si>
    <r>
      <t>　　排出係数が公表されていない場合は、電気の使用者において把握できる係数又は</t>
    </r>
    <r>
      <rPr>
        <sz val="11"/>
        <color indexed="10"/>
        <rFont val="ＭＳ Ｐゴシック"/>
        <family val="3"/>
        <charset val="128"/>
      </rPr>
      <t>0.429</t>
    </r>
    <phoneticPr fontId="2"/>
  </si>
  <si>
    <t>R5</t>
  </si>
  <si>
    <t>R5</t>
    <phoneticPr fontId="2"/>
  </si>
  <si>
    <t>３年平均</t>
    <rPh sb="1" eb="2">
      <t>ネン</t>
    </rPh>
    <rPh sb="2" eb="4">
      <t>ヘイキン</t>
    </rPh>
    <phoneticPr fontId="2"/>
  </si>
  <si>
    <t>(kg-CO2)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</si>
</sst>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
    <numFmt numFmtId="177" formatCode="#,##0.0_ ;[Red]\-#,##0.0\ "/>
    <numFmt numFmtId="178" formatCode="0.00_ "/>
    <numFmt numFmtId="179" formatCode="0.0000_ "/>
    <numFmt numFmtId="180" formatCode="0.000_ "/>
    <numFmt numFmtId="181" formatCode="0_);[Red]\(0\)"/>
    <numFmt numFmtId="182" formatCode="0_ "/>
    <numFmt numFmtId="183" formatCode="#,##0_);[Red]\(#,##0\)"/>
    <numFmt numFmtId="184" formatCode="0.00_);[Red]\(0.00\)"/>
    <numFmt numFmtId="185" formatCode="0.000_);[Red]\(0.000\)"/>
    <numFmt numFmtId="186" formatCode="#,##0.00_ ;[Red]\-#,##0.00\ "/>
    <numFmt numFmtId="187" formatCode="#,##0_ "/>
    <numFmt numFmtId="188" formatCode="#,##0.000_ ;[Red]\-#,##0.000\ "/>
    <numFmt numFmtId="189" formatCode="#,##0.0;[Red]\-#,##0.0"/>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10"/>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color indexed="41"/>
      <name val="ＭＳ Ｐゴシック"/>
      <family val="3"/>
      <charset val="128"/>
    </font>
    <font>
      <sz val="11"/>
      <color indexed="10"/>
      <name val="ＭＳ Ｐゴシック"/>
      <family val="3"/>
      <charset val="128"/>
    </font>
    <font>
      <sz val="10"/>
      <color indexed="10"/>
      <name val="ＭＳ Ｐゴシック"/>
      <family val="3"/>
      <charset val="128"/>
    </font>
    <font>
      <b/>
      <sz val="14"/>
      <name val="ＭＳ Ｐゴシック"/>
      <family val="3"/>
      <charset val="128"/>
    </font>
    <font>
      <sz val="10"/>
      <color rgb="FFFF0000"/>
      <name val="ＭＳ Ｐゴシック"/>
      <family val="3"/>
      <charset val="128"/>
    </font>
    <font>
      <sz val="10"/>
      <color theme="9" tint="-0.499984740745262"/>
      <name val="ＭＳ Ｐゴシック"/>
      <family val="3"/>
      <charset val="128"/>
    </font>
    <font>
      <b/>
      <sz val="11"/>
      <color rgb="FFFF0000"/>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60"/>
        <bgColor indexed="64"/>
      </patternFill>
    </fill>
    <fill>
      <patternFill patternType="solid">
        <fgColor indexed="43"/>
        <bgColor indexed="64"/>
      </patternFill>
    </fill>
    <fill>
      <patternFill patternType="solid">
        <fgColor theme="9" tint="-0.499984740745262"/>
        <bgColor indexed="64"/>
      </patternFill>
    </fill>
    <fill>
      <patternFill patternType="solid">
        <fgColor rgb="FFCCFFFF"/>
        <bgColor indexed="64"/>
      </patternFill>
    </fill>
    <fill>
      <patternFill patternType="solid">
        <fgColor theme="0"/>
        <bgColor indexed="64"/>
      </patternFill>
    </fill>
  </fills>
  <borders count="146">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style="dotted">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medium">
        <color indexed="64"/>
      </top>
      <bottom style="medium">
        <color indexed="64"/>
      </bottom>
      <diagonal/>
    </border>
    <border>
      <left style="dashed">
        <color indexed="64"/>
      </left>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medium">
        <color indexed="64"/>
      </top>
      <bottom style="medium">
        <color indexed="64"/>
      </bottom>
      <diagonal/>
    </border>
    <border>
      <left/>
      <right/>
      <top style="medium">
        <color indexed="64"/>
      </top>
      <bottom style="dotted">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dashed">
        <color indexed="64"/>
      </right>
      <top style="medium">
        <color indexed="64"/>
      </top>
      <bottom style="dotted">
        <color indexed="64"/>
      </bottom>
      <diagonal/>
    </border>
    <border>
      <left style="thin">
        <color indexed="64"/>
      </left>
      <right style="dashed">
        <color indexed="64"/>
      </right>
      <top style="thin">
        <color indexed="64"/>
      </top>
      <bottom/>
      <diagonal/>
    </border>
    <border>
      <left/>
      <right style="thin">
        <color indexed="64"/>
      </right>
      <top style="medium">
        <color indexed="64"/>
      </top>
      <bottom style="dotted">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dashed">
        <color indexed="64"/>
      </right>
      <top style="thin">
        <color indexed="64"/>
      </top>
      <bottom/>
      <diagonal/>
    </border>
    <border>
      <left style="thin">
        <color indexed="64"/>
      </left>
      <right/>
      <top style="medium">
        <color indexed="64"/>
      </top>
      <bottom style="dotted">
        <color indexed="64"/>
      </bottom>
      <diagonal/>
    </border>
    <border>
      <left/>
      <right style="dashed">
        <color indexed="64"/>
      </right>
      <top style="medium">
        <color indexed="64"/>
      </top>
      <bottom style="dotted">
        <color indexed="64"/>
      </bottom>
      <diagonal/>
    </border>
    <border>
      <left/>
      <right style="dashed">
        <color indexed="64"/>
      </right>
      <top style="thin">
        <color indexed="64"/>
      </top>
      <bottom/>
      <diagonal/>
    </border>
    <border>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dash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left style="dashed">
        <color indexed="64"/>
      </left>
      <right style="thin">
        <color indexed="64"/>
      </right>
      <top style="thin">
        <color indexed="64"/>
      </top>
      <bottom style="hair">
        <color indexed="64"/>
      </bottom>
      <diagonal style="thin">
        <color indexed="64"/>
      </diagonal>
    </border>
    <border diagonalUp="1">
      <left style="dashed">
        <color indexed="64"/>
      </left>
      <right style="thin">
        <color indexed="64"/>
      </right>
      <top style="thin">
        <color indexed="64"/>
      </top>
      <bottom/>
      <diagonal style="thin">
        <color indexed="64"/>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diagonalUp="1">
      <left style="dashed">
        <color indexed="64"/>
      </left>
      <right style="medium">
        <color indexed="64"/>
      </right>
      <top style="thin">
        <color indexed="64"/>
      </top>
      <bottom style="hair">
        <color indexed="64"/>
      </bottom>
      <diagonal style="thin">
        <color indexed="64"/>
      </diagonal>
    </border>
    <border diagonalUp="1">
      <left style="dashed">
        <color indexed="64"/>
      </left>
      <right/>
      <top style="thin">
        <color indexed="64"/>
      </top>
      <bottom style="hair">
        <color indexed="64"/>
      </bottom>
      <diagonal style="thin">
        <color indexed="64"/>
      </diagonal>
    </border>
    <border diagonalUp="1">
      <left style="dashed">
        <color indexed="64"/>
      </left>
      <right/>
      <top style="thin">
        <color indexed="64"/>
      </top>
      <bottom/>
      <diagonal style="thin">
        <color indexed="64"/>
      </diagonal>
    </border>
    <border diagonalUp="1">
      <left style="dashed">
        <color indexed="64"/>
      </left>
      <right style="medium">
        <color indexed="64"/>
      </right>
      <top style="thin">
        <color indexed="64"/>
      </top>
      <bottom/>
      <diagonal style="thin">
        <color indexed="64"/>
      </diagonal>
    </border>
    <border>
      <left/>
      <right style="dotted">
        <color indexed="64"/>
      </right>
      <top style="thin">
        <color indexed="64"/>
      </top>
      <bottom style="medium">
        <color indexed="64"/>
      </bottom>
      <diagonal/>
    </border>
    <border>
      <left style="medium">
        <color indexed="64"/>
      </left>
      <right style="dashed">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style="dashed">
        <color indexed="64"/>
      </right>
      <top style="hair">
        <color indexed="64"/>
      </top>
      <bottom style="thin">
        <color indexed="64"/>
      </bottom>
      <diagonal/>
    </border>
    <border>
      <left/>
      <right/>
      <top style="thin">
        <color indexed="64"/>
      </top>
      <bottom style="medium">
        <color indexed="64"/>
      </bottom>
      <diagonal/>
    </border>
    <border>
      <left style="dashed">
        <color indexed="64"/>
      </left>
      <right style="thin">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dotted">
        <color indexed="64"/>
      </right>
      <top style="medium">
        <color indexed="64"/>
      </top>
      <bottom/>
      <diagonal/>
    </border>
    <border>
      <left/>
      <right style="dashed">
        <color indexed="64"/>
      </right>
      <top style="medium">
        <color indexed="64"/>
      </top>
      <bottom/>
      <diagonal/>
    </border>
    <border>
      <left/>
      <right style="dashed">
        <color indexed="64"/>
      </right>
      <top/>
      <bottom/>
      <diagonal/>
    </border>
    <border>
      <left style="thin">
        <color indexed="64"/>
      </left>
      <right style="dashed">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dashed">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dashed">
        <color indexed="64"/>
      </left>
      <right/>
      <top/>
      <bottom style="medium">
        <color indexed="64"/>
      </bottom>
      <diagonal/>
    </border>
    <border>
      <left style="dashed">
        <color indexed="64"/>
      </left>
      <right/>
      <top style="medium">
        <color indexed="64"/>
      </top>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style="dashed">
        <color indexed="64"/>
      </left>
      <right/>
      <top/>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ashed">
        <color indexed="64"/>
      </left>
      <right style="medium">
        <color indexed="64"/>
      </right>
      <top/>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dotted">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4">
    <xf numFmtId="0" fontId="0" fillId="0" borderId="0" xfId="0">
      <alignment vertical="center"/>
    </xf>
    <xf numFmtId="0" fontId="6" fillId="0" borderId="0" xfId="0" applyFont="1">
      <alignment vertical="center"/>
    </xf>
    <xf numFmtId="0" fontId="5" fillId="0" borderId="0" xfId="0" applyFont="1">
      <alignment vertical="center"/>
    </xf>
    <xf numFmtId="176" fontId="3" fillId="0" borderId="0" xfId="0" applyNumberFormat="1" applyFont="1">
      <alignment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0" xfId="0" applyFont="1">
      <alignment vertical="center"/>
    </xf>
    <xf numFmtId="0" fontId="7" fillId="0" borderId="7" xfId="0" applyFont="1" applyBorder="1" applyAlignment="1">
      <alignment horizontal="center" vertical="center"/>
    </xf>
    <xf numFmtId="186" fontId="7" fillId="0" borderId="7" xfId="1" applyNumberFormat="1" applyFont="1" applyFill="1" applyBorder="1">
      <alignment vertical="center"/>
    </xf>
    <xf numFmtId="177" fontId="7" fillId="0" borderId="7" xfId="1" applyNumberFormat="1" applyFont="1" applyFill="1" applyBorder="1" applyAlignment="1">
      <alignment horizontal="center" vertical="center"/>
    </xf>
    <xf numFmtId="186" fontId="7" fillId="0" borderId="5" xfId="1" applyNumberFormat="1" applyFont="1" applyFill="1" applyBorder="1">
      <alignment vertical="center"/>
    </xf>
    <xf numFmtId="177" fontId="7" fillId="0" borderId="5" xfId="1" applyNumberFormat="1" applyFont="1" applyFill="1" applyBorder="1" applyAlignment="1">
      <alignment horizontal="center" vertical="center"/>
    </xf>
    <xf numFmtId="0" fontId="10" fillId="2" borderId="0" xfId="0" applyFont="1" applyFill="1">
      <alignment vertical="center"/>
    </xf>
    <xf numFmtId="188" fontId="7" fillId="0" borderId="4" xfId="1" applyNumberFormat="1" applyFont="1" applyFill="1" applyBorder="1">
      <alignment vertical="center"/>
    </xf>
    <xf numFmtId="188" fontId="7" fillId="0" borderId="5" xfId="1" applyNumberFormat="1" applyFont="1" applyFill="1" applyBorder="1">
      <alignment vertical="center"/>
    </xf>
    <xf numFmtId="177" fontId="7" fillId="0" borderId="4" xfId="1" applyNumberFormat="1" applyFont="1" applyFill="1" applyBorder="1" applyAlignment="1">
      <alignment horizontal="center" vertical="center"/>
    </xf>
    <xf numFmtId="177" fontId="7" fillId="0" borderId="8" xfId="1" applyNumberFormat="1" applyFont="1" applyFill="1" applyBorder="1" applyAlignment="1">
      <alignment horizontal="center" vertical="center"/>
    </xf>
    <xf numFmtId="176" fontId="1" fillId="0" borderId="9" xfId="0" applyNumberFormat="1" applyFont="1" applyBorder="1" applyAlignment="1">
      <alignment horizontal="center" vertical="center"/>
    </xf>
    <xf numFmtId="176" fontId="1" fillId="0" borderId="9" xfId="0" applyNumberFormat="1" applyFont="1" applyBorder="1">
      <alignment vertical="center"/>
    </xf>
    <xf numFmtId="0" fontId="8" fillId="3" borderId="10" xfId="0" applyFont="1" applyFill="1" applyBorder="1" applyAlignment="1">
      <alignment horizontal="center" vertical="center" wrapText="1"/>
    </xf>
    <xf numFmtId="0" fontId="7" fillId="3" borderId="10" xfId="0" applyFont="1" applyFill="1" applyBorder="1" applyAlignment="1">
      <alignment horizontal="center" vertical="center"/>
    </xf>
    <xf numFmtId="186" fontId="7" fillId="3" borderId="10" xfId="1" applyNumberFormat="1" applyFont="1" applyFill="1" applyBorder="1">
      <alignment vertical="center"/>
    </xf>
    <xf numFmtId="177" fontId="8" fillId="3" borderId="10" xfId="1"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10" xfId="0" applyFont="1" applyFill="1" applyBorder="1">
      <alignment vertical="center"/>
    </xf>
    <xf numFmtId="38" fontId="8" fillId="3" borderId="10" xfId="1" applyFont="1" applyFill="1" applyBorder="1">
      <alignment vertical="center"/>
    </xf>
    <xf numFmtId="38" fontId="8" fillId="3" borderId="1" xfId="1" applyFont="1" applyFill="1" applyBorder="1" applyAlignment="1">
      <alignment horizontal="center" vertical="center"/>
    </xf>
    <xf numFmtId="177" fontId="8" fillId="3" borderId="10" xfId="1" applyNumberFormat="1" applyFont="1" applyFill="1" applyBorder="1">
      <alignment vertical="center"/>
    </xf>
    <xf numFmtId="183" fontId="7" fillId="0" borderId="11" xfId="0" applyNumberFormat="1" applyFont="1" applyBorder="1">
      <alignment vertical="center"/>
    </xf>
    <xf numFmtId="183" fontId="7" fillId="0" borderId="12" xfId="0" applyNumberFormat="1" applyFont="1" applyBorder="1">
      <alignment vertical="center"/>
    </xf>
    <xf numFmtId="183" fontId="7" fillId="0" borderId="13" xfId="0" applyNumberFormat="1" applyFont="1" applyBorder="1">
      <alignment vertical="center"/>
    </xf>
    <xf numFmtId="183" fontId="7" fillId="0" borderId="14" xfId="0" applyNumberFormat="1" applyFont="1" applyBorder="1">
      <alignment vertical="center"/>
    </xf>
    <xf numFmtId="183" fontId="7" fillId="0" borderId="15" xfId="0" applyNumberFormat="1" applyFont="1" applyBorder="1">
      <alignment vertical="center"/>
    </xf>
    <xf numFmtId="0" fontId="11" fillId="0" borderId="0" xfId="0" applyFont="1">
      <alignment vertical="center"/>
    </xf>
    <xf numFmtId="188" fontId="12" fillId="0" borderId="4" xfId="1" applyNumberFormat="1" applyFont="1" applyFill="1" applyBorder="1">
      <alignment vertical="center"/>
    </xf>
    <xf numFmtId="176" fontId="1" fillId="0" borderId="16" xfId="0" applyNumberFormat="1" applyFont="1" applyBorder="1" applyAlignment="1">
      <alignment horizontal="center" vertical="center"/>
    </xf>
    <xf numFmtId="176" fontId="1" fillId="0" borderId="17" xfId="0" applyNumberFormat="1" applyFont="1" applyBorder="1" applyAlignment="1">
      <alignment horizontal="center" vertical="center"/>
    </xf>
    <xf numFmtId="38" fontId="8" fillId="3" borderId="10" xfId="1" applyFont="1" applyFill="1" applyBorder="1" applyAlignment="1">
      <alignment horizontal="right" vertical="center" wrapText="1"/>
    </xf>
    <xf numFmtId="38" fontId="7" fillId="3" borderId="10" xfId="1" applyFont="1" applyFill="1" applyBorder="1" applyAlignment="1">
      <alignment horizontal="right" vertical="center" wrapText="1"/>
    </xf>
    <xf numFmtId="183" fontId="7" fillId="0" borderId="11" xfId="0" applyNumberFormat="1" applyFont="1" applyBorder="1" applyAlignment="1">
      <alignment horizontal="right" vertical="center"/>
    </xf>
    <xf numFmtId="183" fontId="7" fillId="0" borderId="12" xfId="0" applyNumberFormat="1" applyFont="1" applyBorder="1" applyAlignment="1">
      <alignment horizontal="right" vertical="center"/>
    </xf>
    <xf numFmtId="0" fontId="8" fillId="3" borderId="10" xfId="0" applyFont="1" applyFill="1" applyBorder="1" applyAlignment="1">
      <alignment horizontal="right" vertical="center" wrapText="1"/>
    </xf>
    <xf numFmtId="183" fontId="7" fillId="0" borderId="13" xfId="0" applyNumberFormat="1" applyFont="1" applyBorder="1" applyAlignment="1">
      <alignment horizontal="right" vertical="center"/>
    </xf>
    <xf numFmtId="183" fontId="7" fillId="0" borderId="14" xfId="0" applyNumberFormat="1" applyFont="1" applyBorder="1" applyAlignment="1">
      <alignment horizontal="right" vertical="center"/>
    </xf>
    <xf numFmtId="183" fontId="7" fillId="0" borderId="15" xfId="0" applyNumberFormat="1" applyFont="1" applyBorder="1" applyAlignment="1">
      <alignment horizontal="right" vertical="center"/>
    </xf>
    <xf numFmtId="0" fontId="7" fillId="3" borderId="10" xfId="0" applyFont="1" applyFill="1" applyBorder="1" applyAlignment="1">
      <alignment horizontal="right" vertical="center" wrapText="1"/>
    </xf>
    <xf numFmtId="38" fontId="7" fillId="0" borderId="18" xfId="1" applyFont="1" applyFill="1" applyBorder="1" applyAlignment="1">
      <alignment horizontal="right" vertical="center" shrinkToFit="1"/>
    </xf>
    <xf numFmtId="38" fontId="7" fillId="0" borderId="19" xfId="1" applyFont="1" applyFill="1" applyBorder="1" applyAlignment="1">
      <alignment horizontal="right" vertical="center" wrapText="1"/>
    </xf>
    <xf numFmtId="38" fontId="7" fillId="0" borderId="20" xfId="1" applyFont="1" applyFill="1" applyBorder="1" applyAlignment="1">
      <alignment horizontal="right" vertical="center" wrapText="1"/>
    </xf>
    <xf numFmtId="38" fontId="7" fillId="0" borderId="21" xfId="1" applyFont="1" applyFill="1" applyBorder="1" applyAlignment="1">
      <alignment horizontal="right" vertical="center" wrapText="1"/>
    </xf>
    <xf numFmtId="38" fontId="7" fillId="0" borderId="18" xfId="1" applyFont="1" applyFill="1" applyBorder="1" applyAlignment="1">
      <alignment horizontal="right" vertical="center" wrapText="1"/>
    </xf>
    <xf numFmtId="38" fontId="7" fillId="0" borderId="22" xfId="1" applyFont="1" applyFill="1" applyBorder="1" applyAlignment="1">
      <alignment horizontal="right" vertical="center"/>
    </xf>
    <xf numFmtId="38" fontId="7" fillId="0" borderId="20" xfId="1" applyFont="1" applyFill="1" applyBorder="1" applyAlignment="1">
      <alignment horizontal="right" vertical="center"/>
    </xf>
    <xf numFmtId="176" fontId="0" fillId="0" borderId="16" xfId="0" applyNumberFormat="1" applyBorder="1" applyAlignment="1">
      <alignment horizontal="center" vertical="center"/>
    </xf>
    <xf numFmtId="38" fontId="7" fillId="0" borderId="23" xfId="1" applyFont="1" applyFill="1" applyBorder="1" applyAlignment="1">
      <alignment horizontal="right" vertical="center" shrinkToFit="1"/>
    </xf>
    <xf numFmtId="38" fontId="7" fillId="0" borderId="24" xfId="1" applyFont="1" applyFill="1" applyBorder="1" applyAlignment="1">
      <alignment horizontal="right" vertical="center" shrinkToFit="1"/>
    </xf>
    <xf numFmtId="38" fontId="7" fillId="0" borderId="24" xfId="1" applyFont="1" applyFill="1" applyBorder="1" applyAlignment="1">
      <alignment horizontal="right" vertical="center"/>
    </xf>
    <xf numFmtId="38" fontId="7" fillId="0" borderId="24" xfId="1" applyFont="1" applyFill="1" applyBorder="1" applyAlignment="1">
      <alignment horizontal="right" vertical="center" wrapText="1"/>
    </xf>
    <xf numFmtId="38" fontId="7" fillId="0" borderId="25" xfId="1" applyFont="1" applyFill="1" applyBorder="1" applyAlignment="1">
      <alignment horizontal="right" vertical="center" wrapText="1"/>
    </xf>
    <xf numFmtId="38" fontId="7" fillId="0" borderId="26" xfId="1" applyFont="1" applyFill="1" applyBorder="1" applyAlignment="1">
      <alignment horizontal="right" vertical="center" wrapText="1"/>
    </xf>
    <xf numFmtId="38" fontId="7" fillId="0" borderId="23" xfId="1" applyFont="1" applyFill="1" applyBorder="1" applyAlignment="1">
      <alignment horizontal="right" vertical="center" wrapText="1"/>
    </xf>
    <xf numFmtId="38" fontId="7" fillId="0" borderId="27" xfId="1" applyFont="1" applyFill="1" applyBorder="1" applyAlignment="1">
      <alignment horizontal="right" vertical="center"/>
    </xf>
    <xf numFmtId="188" fontId="14" fillId="0" borderId="4" xfId="1" applyNumberFormat="1" applyFont="1" applyFill="1" applyBorder="1">
      <alignment vertical="center"/>
    </xf>
    <xf numFmtId="184" fontId="8" fillId="3" borderId="10" xfId="0" applyNumberFormat="1" applyFont="1" applyFill="1" applyBorder="1" applyAlignment="1">
      <alignment horizontal="right" vertical="center" wrapText="1"/>
    </xf>
    <xf numFmtId="184" fontId="7" fillId="0" borderId="5" xfId="0" applyNumberFormat="1" applyFont="1" applyBorder="1" applyAlignment="1">
      <alignment horizontal="right" vertical="center"/>
    </xf>
    <xf numFmtId="178" fontId="7" fillId="0" borderId="5" xfId="0" applyNumberFormat="1" applyFont="1" applyBorder="1" applyAlignment="1">
      <alignment horizontal="right" vertical="center" wrapText="1"/>
    </xf>
    <xf numFmtId="178" fontId="8" fillId="3" borderId="10" xfId="0" applyNumberFormat="1" applyFont="1" applyFill="1" applyBorder="1" applyAlignment="1">
      <alignment horizontal="right" vertical="center" wrapText="1"/>
    </xf>
    <xf numFmtId="178" fontId="7" fillId="0" borderId="5" xfId="0" applyNumberFormat="1" applyFont="1" applyBorder="1" applyAlignment="1">
      <alignment horizontal="right" vertical="center"/>
    </xf>
    <xf numFmtId="186" fontId="8" fillId="3" borderId="10" xfId="1" applyNumberFormat="1" applyFont="1" applyFill="1" applyBorder="1" applyAlignment="1">
      <alignment horizontal="right" vertical="center" wrapText="1"/>
    </xf>
    <xf numFmtId="186" fontId="7" fillId="0" borderId="5" xfId="1" applyNumberFormat="1" applyFont="1" applyFill="1" applyBorder="1" applyAlignment="1">
      <alignment horizontal="right" vertical="center"/>
    </xf>
    <xf numFmtId="40" fontId="7" fillId="0" borderId="28" xfId="1" applyNumberFormat="1" applyFont="1" applyFill="1" applyBorder="1" applyAlignment="1">
      <alignment horizontal="right" vertical="center" shrinkToFit="1"/>
    </xf>
    <xf numFmtId="40" fontId="7" fillId="0" borderId="17" xfId="1" applyNumberFormat="1" applyFont="1" applyFill="1" applyBorder="1" applyAlignment="1">
      <alignment horizontal="right" vertical="center" shrinkToFit="1"/>
    </xf>
    <xf numFmtId="40" fontId="7" fillId="0" borderId="29" xfId="1" applyNumberFormat="1" applyFont="1" applyFill="1" applyBorder="1" applyAlignment="1">
      <alignment horizontal="right" vertical="center" wrapText="1"/>
    </xf>
    <xf numFmtId="40" fontId="7" fillId="5" borderId="30" xfId="1" applyNumberFormat="1" applyFont="1" applyFill="1" applyBorder="1" applyAlignment="1">
      <alignment horizontal="right" vertical="center" wrapText="1"/>
    </xf>
    <xf numFmtId="40" fontId="7" fillId="0" borderId="28" xfId="1" applyNumberFormat="1" applyFont="1" applyFill="1" applyBorder="1" applyAlignment="1">
      <alignment horizontal="right" vertical="center" wrapText="1"/>
    </xf>
    <xf numFmtId="40" fontId="7" fillId="0" borderId="17" xfId="1" applyNumberFormat="1" applyFont="1" applyFill="1" applyBorder="1" applyAlignment="1">
      <alignment horizontal="right" vertical="center" wrapText="1"/>
    </xf>
    <xf numFmtId="0" fontId="0" fillId="0" borderId="31" xfId="0" applyBorder="1">
      <alignment vertical="center"/>
    </xf>
    <xf numFmtId="183" fontId="7" fillId="0" borderId="32" xfId="0" applyNumberFormat="1" applyFont="1" applyBorder="1" applyAlignment="1">
      <alignment horizontal="right" vertical="center"/>
    </xf>
    <xf numFmtId="0" fontId="7" fillId="0" borderId="32" xfId="0" applyFont="1" applyBorder="1" applyAlignment="1">
      <alignment horizontal="right" vertical="center" wrapText="1"/>
    </xf>
    <xf numFmtId="0" fontId="7" fillId="0" borderId="32" xfId="0" applyFont="1" applyBorder="1">
      <alignment vertical="center"/>
    </xf>
    <xf numFmtId="38" fontId="8" fillId="0" borderId="32" xfId="1" applyFont="1" applyFill="1" applyBorder="1">
      <alignment vertical="center"/>
    </xf>
    <xf numFmtId="38" fontId="8" fillId="0" borderId="32" xfId="1" applyFont="1" applyFill="1" applyBorder="1" applyAlignment="1">
      <alignment horizontal="center" vertical="center"/>
    </xf>
    <xf numFmtId="0" fontId="0" fillId="0" borderId="33" xfId="0" applyBorder="1">
      <alignment vertical="center"/>
    </xf>
    <xf numFmtId="38" fontId="7" fillId="0" borderId="34" xfId="1" applyFont="1" applyFill="1" applyBorder="1" applyAlignment="1">
      <alignment horizontal="right" vertical="center" shrinkToFit="1"/>
    </xf>
    <xf numFmtId="38" fontId="7" fillId="0" borderId="35" xfId="1" applyFont="1" applyFill="1" applyBorder="1" applyAlignment="1">
      <alignment horizontal="right" vertical="center" wrapText="1"/>
    </xf>
    <xf numFmtId="38" fontId="7" fillId="0" borderId="36" xfId="1" applyFont="1" applyFill="1" applyBorder="1" applyAlignment="1">
      <alignment horizontal="right" vertical="center" wrapText="1"/>
    </xf>
    <xf numFmtId="38" fontId="7" fillId="0" borderId="37" xfId="1" applyFont="1" applyFill="1" applyBorder="1" applyAlignment="1">
      <alignment horizontal="right" vertical="center" wrapText="1"/>
    </xf>
    <xf numFmtId="38" fontId="7" fillId="0" borderId="34" xfId="1" applyFont="1" applyFill="1" applyBorder="1" applyAlignment="1">
      <alignment horizontal="right" vertical="center" wrapText="1"/>
    </xf>
    <xf numFmtId="38" fontId="7" fillId="0" borderId="38" xfId="1" applyFont="1" applyFill="1" applyBorder="1" applyAlignment="1">
      <alignment horizontal="right" vertical="center"/>
    </xf>
    <xf numFmtId="38" fontId="7" fillId="0" borderId="39" xfId="1" applyFont="1" applyFill="1" applyBorder="1" applyAlignment="1">
      <alignment horizontal="right" vertical="center"/>
    </xf>
    <xf numFmtId="38" fontId="7" fillId="0" borderId="40" xfId="1" applyFont="1" applyFill="1" applyBorder="1" applyAlignment="1">
      <alignment horizontal="right" vertical="center" wrapText="1"/>
    </xf>
    <xf numFmtId="40" fontId="7" fillId="0" borderId="41" xfId="1" applyNumberFormat="1" applyFont="1" applyFill="1" applyBorder="1" applyAlignment="1">
      <alignment horizontal="right" vertical="center"/>
    </xf>
    <xf numFmtId="40" fontId="7" fillId="0" borderId="42" xfId="1" applyNumberFormat="1" applyFont="1" applyFill="1" applyBorder="1" applyAlignment="1">
      <alignment horizontal="right" vertical="center"/>
    </xf>
    <xf numFmtId="38" fontId="7" fillId="0" borderId="43" xfId="1" applyFont="1" applyFill="1" applyBorder="1" applyAlignment="1">
      <alignment horizontal="right" vertical="center"/>
    </xf>
    <xf numFmtId="38" fontId="7" fillId="0" borderId="44" xfId="1" applyFont="1" applyFill="1" applyBorder="1" applyAlignment="1">
      <alignment horizontal="right" vertical="center"/>
    </xf>
    <xf numFmtId="38" fontId="7" fillId="0" borderId="45" xfId="1" applyFont="1" applyFill="1" applyBorder="1" applyAlignment="1">
      <alignment horizontal="right" vertical="center" wrapText="1"/>
    </xf>
    <xf numFmtId="38" fontId="1" fillId="0" borderId="0" xfId="1" applyFont="1">
      <alignment vertical="center"/>
    </xf>
    <xf numFmtId="38" fontId="13" fillId="0" borderId="0" xfId="1" applyFont="1" applyAlignment="1">
      <alignment vertical="center"/>
    </xf>
    <xf numFmtId="38" fontId="4" fillId="0" borderId="0" xfId="1" applyFont="1" applyAlignment="1">
      <alignment horizontal="center" vertical="center"/>
    </xf>
    <xf numFmtId="38" fontId="6" fillId="0" borderId="0" xfId="1" applyFont="1" applyBorder="1" applyAlignment="1">
      <alignment horizontal="left" vertical="center"/>
    </xf>
    <xf numFmtId="38" fontId="4" fillId="0" borderId="0" xfId="1" applyFont="1" applyBorder="1" applyAlignment="1">
      <alignment horizontal="center" vertical="center"/>
    </xf>
    <xf numFmtId="38" fontId="1" fillId="4" borderId="25" xfId="1" applyFont="1" applyFill="1" applyBorder="1" applyAlignment="1">
      <alignment horizontal="center" vertical="center"/>
    </xf>
    <xf numFmtId="38" fontId="1" fillId="4" borderId="20" xfId="1" applyFont="1" applyFill="1" applyBorder="1" applyAlignment="1">
      <alignment horizontal="center" vertical="center"/>
    </xf>
    <xf numFmtId="38" fontId="1" fillId="4" borderId="36" xfId="1" applyFont="1" applyFill="1" applyBorder="1" applyAlignment="1">
      <alignment horizontal="center" vertical="center"/>
    </xf>
    <xf numFmtId="38" fontId="1" fillId="4" borderId="23" xfId="1" applyFont="1" applyFill="1" applyBorder="1" applyAlignment="1">
      <alignment horizontal="center" vertical="center"/>
    </xf>
    <xf numFmtId="38" fontId="1" fillId="4" borderId="18" xfId="1" applyFont="1" applyFill="1" applyBorder="1" applyAlignment="1">
      <alignment horizontal="center" vertical="center"/>
    </xf>
    <xf numFmtId="38" fontId="1" fillId="4" borderId="34" xfId="1" applyFont="1" applyFill="1" applyBorder="1" applyAlignment="1">
      <alignment horizontal="center" vertical="center"/>
    </xf>
    <xf numFmtId="189" fontId="1" fillId="0" borderId="0" xfId="1" applyNumberFormat="1" applyFont="1">
      <alignment vertical="center"/>
    </xf>
    <xf numFmtId="40" fontId="7" fillId="0" borderId="46" xfId="1" applyNumberFormat="1" applyFont="1" applyFill="1" applyBorder="1" applyAlignment="1">
      <alignment horizontal="right" vertical="center" shrinkToFit="1"/>
    </xf>
    <xf numFmtId="40" fontId="7" fillId="0" borderId="39" xfId="1" applyNumberFormat="1" applyFont="1" applyFill="1" applyBorder="1" applyAlignment="1">
      <alignment horizontal="right" vertical="center" wrapText="1"/>
    </xf>
    <xf numFmtId="40" fontId="15" fillId="5" borderId="40" xfId="1" applyNumberFormat="1" applyFont="1" applyFill="1" applyBorder="1" applyAlignment="1">
      <alignment horizontal="right" vertical="center" wrapText="1"/>
    </xf>
    <xf numFmtId="40" fontId="7" fillId="0" borderId="46" xfId="1" applyNumberFormat="1" applyFont="1" applyFill="1" applyBorder="1" applyAlignment="1">
      <alignment horizontal="right" vertical="center" wrapText="1"/>
    </xf>
    <xf numFmtId="40" fontId="7" fillId="0" borderId="47" xfId="1" applyNumberFormat="1" applyFont="1" applyFill="1" applyBorder="1" applyAlignment="1">
      <alignment horizontal="right" vertical="center" wrapText="1"/>
    </xf>
    <xf numFmtId="40" fontId="7" fillId="5" borderId="40" xfId="1" applyNumberFormat="1" applyFont="1" applyFill="1" applyBorder="1" applyAlignment="1">
      <alignment horizontal="right" vertical="center" wrapText="1"/>
    </xf>
    <xf numFmtId="40" fontId="7" fillId="0" borderId="48" xfId="1" applyNumberFormat="1" applyFont="1" applyFill="1" applyBorder="1" applyAlignment="1">
      <alignment horizontal="right" vertical="center"/>
    </xf>
    <xf numFmtId="40" fontId="7" fillId="0" borderId="49" xfId="1" applyNumberFormat="1" applyFont="1" applyFill="1" applyBorder="1" applyAlignment="1">
      <alignment horizontal="right" vertical="center"/>
    </xf>
    <xf numFmtId="40" fontId="7" fillId="0" borderId="47" xfId="1" applyNumberFormat="1" applyFont="1" applyFill="1" applyBorder="1" applyAlignment="1">
      <alignment horizontal="right" vertical="center" shrinkToFit="1"/>
    </xf>
    <xf numFmtId="40" fontId="7" fillId="0" borderId="47" xfId="1" applyNumberFormat="1" applyFont="1" applyFill="1" applyBorder="1" applyAlignment="1">
      <alignment horizontal="right" vertical="center"/>
    </xf>
    <xf numFmtId="40" fontId="7" fillId="0" borderId="47" xfId="1" applyNumberFormat="1" applyFont="1" applyFill="1" applyBorder="1" applyAlignment="1">
      <alignment horizontal="right" vertical="center" wrapText="1" shrinkToFit="1"/>
    </xf>
    <xf numFmtId="40" fontId="7" fillId="0" borderId="50" xfId="1" applyNumberFormat="1" applyFont="1" applyFill="1" applyBorder="1" applyAlignment="1">
      <alignment horizontal="right" vertical="center"/>
    </xf>
    <xf numFmtId="40" fontId="7" fillId="0" borderId="51" xfId="1" applyNumberFormat="1" applyFont="1" applyFill="1" applyBorder="1" applyAlignment="1">
      <alignment horizontal="right" vertical="center"/>
    </xf>
    <xf numFmtId="40" fontId="7" fillId="5" borderId="52" xfId="1" applyNumberFormat="1" applyFont="1" applyFill="1" applyBorder="1" applyAlignment="1">
      <alignment horizontal="right" vertical="center" wrapText="1"/>
    </xf>
    <xf numFmtId="40" fontId="7" fillId="5" borderId="53" xfId="1" applyNumberFormat="1" applyFont="1" applyFill="1" applyBorder="1" applyAlignment="1">
      <alignment horizontal="right" vertical="center" wrapText="1"/>
    </xf>
    <xf numFmtId="38" fontId="0" fillId="4" borderId="39" xfId="1" applyFont="1" applyFill="1" applyBorder="1" applyAlignment="1">
      <alignment horizontal="left" vertical="center"/>
    </xf>
    <xf numFmtId="38" fontId="0" fillId="4" borderId="54" xfId="1" applyFont="1" applyFill="1" applyBorder="1" applyAlignment="1">
      <alignment horizontal="left" vertical="center"/>
    </xf>
    <xf numFmtId="38" fontId="7" fillId="4" borderId="55" xfId="1" applyFont="1" applyFill="1" applyBorder="1" applyAlignment="1">
      <alignment horizontal="left" vertical="center"/>
    </xf>
    <xf numFmtId="40" fontId="7" fillId="0" borderId="56" xfId="1" applyNumberFormat="1" applyFont="1" applyFill="1" applyBorder="1" applyAlignment="1">
      <alignment horizontal="right" vertical="center"/>
    </xf>
    <xf numFmtId="38" fontId="7" fillId="0" borderId="57" xfId="1" applyFont="1" applyFill="1" applyBorder="1" applyAlignment="1">
      <alignment horizontal="right" vertical="center"/>
    </xf>
    <xf numFmtId="40" fontId="7" fillId="0" borderId="58" xfId="1" applyNumberFormat="1" applyFont="1" applyFill="1" applyBorder="1" applyAlignment="1">
      <alignment horizontal="right" vertical="center"/>
    </xf>
    <xf numFmtId="40" fontId="7" fillId="0" borderId="59" xfId="1" applyNumberFormat="1" applyFont="1" applyFill="1" applyBorder="1" applyAlignment="1">
      <alignment horizontal="right" vertical="center"/>
    </xf>
    <xf numFmtId="38" fontId="7" fillId="0" borderId="60" xfId="1" applyFont="1" applyFill="1" applyBorder="1" applyAlignment="1">
      <alignment horizontal="right" vertical="center"/>
    </xf>
    <xf numFmtId="38" fontId="7" fillId="0" borderId="61" xfId="1" applyFont="1" applyFill="1" applyBorder="1" applyAlignment="1">
      <alignment horizontal="right" vertical="center"/>
    </xf>
    <xf numFmtId="38" fontId="0" fillId="4" borderId="47" xfId="1" applyFont="1" applyFill="1" applyBorder="1" applyAlignment="1">
      <alignment horizontal="left" vertical="center"/>
    </xf>
    <xf numFmtId="38" fontId="0" fillId="4" borderId="62" xfId="1" applyFont="1" applyFill="1" applyBorder="1" applyAlignment="1">
      <alignment horizontal="left" vertical="center"/>
    </xf>
    <xf numFmtId="40" fontId="7" fillId="0" borderId="63" xfId="1" applyNumberFormat="1" applyFont="1" applyFill="1" applyBorder="1" applyAlignment="1">
      <alignment horizontal="right" vertical="center"/>
    </xf>
    <xf numFmtId="38" fontId="7" fillId="0" borderId="47" xfId="1" applyFont="1" applyFill="1" applyBorder="1" applyAlignment="1">
      <alignment horizontal="right" vertical="center"/>
    </xf>
    <xf numFmtId="40" fontId="7" fillId="0" borderId="64" xfId="1" applyNumberFormat="1" applyFont="1" applyFill="1" applyBorder="1" applyAlignment="1">
      <alignment horizontal="right" vertical="center"/>
    </xf>
    <xf numFmtId="40" fontId="7" fillId="0" borderId="65" xfId="1" applyNumberFormat="1" applyFont="1" applyFill="1" applyBorder="1" applyAlignment="1">
      <alignment horizontal="right" vertical="center"/>
    </xf>
    <xf numFmtId="38" fontId="7" fillId="0" borderId="66" xfId="1" applyFont="1" applyFill="1" applyBorder="1" applyAlignment="1">
      <alignment horizontal="right" vertical="center"/>
    </xf>
    <xf numFmtId="38" fontId="7" fillId="0" borderId="62" xfId="1" applyFont="1" applyFill="1" applyBorder="1" applyAlignment="1">
      <alignment horizontal="right" vertical="center"/>
    </xf>
    <xf numFmtId="38" fontId="7" fillId="0" borderId="67" xfId="1" applyFont="1" applyFill="1" applyBorder="1" applyAlignment="1">
      <alignment horizontal="right" vertical="center" wrapText="1"/>
    </xf>
    <xf numFmtId="38" fontId="7" fillId="0" borderId="68" xfId="1" applyFont="1" applyFill="1" applyBorder="1" applyAlignment="1">
      <alignment horizontal="right" vertical="center" wrapText="1"/>
    </xf>
    <xf numFmtId="38" fontId="7" fillId="0" borderId="69" xfId="1" applyFont="1" applyFill="1" applyBorder="1" applyAlignment="1">
      <alignment horizontal="right" vertical="center" wrapText="1"/>
    </xf>
    <xf numFmtId="38" fontId="0" fillId="4" borderId="17" xfId="1" applyFont="1" applyFill="1" applyBorder="1" applyAlignment="1">
      <alignment horizontal="left" vertical="center"/>
    </xf>
    <xf numFmtId="38" fontId="0" fillId="4" borderId="29" xfId="1" applyFont="1" applyFill="1" applyBorder="1" applyAlignment="1">
      <alignment horizontal="left" vertical="center"/>
    </xf>
    <xf numFmtId="38" fontId="0" fillId="4" borderId="70" xfId="1" applyFont="1" applyFill="1" applyBorder="1" applyAlignment="1">
      <alignment horizontal="left" vertical="center"/>
    </xf>
    <xf numFmtId="38" fontId="7" fillId="0" borderId="71" xfId="1" applyFont="1" applyFill="1" applyBorder="1" applyAlignment="1">
      <alignment horizontal="right" vertical="center"/>
    </xf>
    <xf numFmtId="38" fontId="7" fillId="0" borderId="72" xfId="1" applyFont="1" applyFill="1" applyBorder="1" applyAlignment="1">
      <alignment horizontal="right" vertical="center"/>
    </xf>
    <xf numFmtId="38" fontId="7" fillId="0" borderId="73" xfId="1" applyFont="1" applyFill="1" applyBorder="1" applyAlignment="1">
      <alignment horizontal="right" vertical="center"/>
    </xf>
    <xf numFmtId="38" fontId="7" fillId="0" borderId="74" xfId="1" applyFont="1" applyFill="1" applyBorder="1" applyAlignment="1">
      <alignment horizontal="right" vertical="center"/>
    </xf>
    <xf numFmtId="38" fontId="7" fillId="0" borderId="75" xfId="1" applyFont="1" applyFill="1" applyBorder="1" applyAlignment="1">
      <alignment horizontal="right" vertical="center"/>
    </xf>
    <xf numFmtId="40" fontId="7" fillId="5" borderId="76" xfId="1" applyNumberFormat="1" applyFont="1" applyFill="1" applyBorder="1" applyAlignment="1">
      <alignment horizontal="right" vertical="center" wrapText="1"/>
    </xf>
    <xf numFmtId="40" fontId="7" fillId="5" borderId="77" xfId="1" applyNumberFormat="1" applyFont="1" applyFill="1" applyBorder="1" applyAlignment="1">
      <alignment horizontal="right" vertical="center" wrapText="1"/>
    </xf>
    <xf numFmtId="38" fontId="7" fillId="5" borderId="76" xfId="1" applyFont="1" applyFill="1" applyBorder="1" applyAlignment="1">
      <alignment horizontal="right" vertical="center" wrapText="1"/>
    </xf>
    <xf numFmtId="38" fontId="7" fillId="5" borderId="78" xfId="1" applyFont="1" applyFill="1" applyBorder="1" applyAlignment="1">
      <alignment horizontal="right" vertical="center" wrapText="1"/>
    </xf>
    <xf numFmtId="189" fontId="0" fillId="0" borderId="0" xfId="1" applyNumberFormat="1" applyFont="1">
      <alignment vertical="center"/>
    </xf>
    <xf numFmtId="38" fontId="7" fillId="0" borderId="79" xfId="1" applyFont="1" applyFill="1" applyBorder="1" applyAlignment="1">
      <alignment horizontal="right" vertical="center"/>
    </xf>
    <xf numFmtId="38" fontId="7" fillId="0" borderId="80" xfId="1" applyFont="1" applyFill="1" applyBorder="1" applyAlignment="1">
      <alignment horizontal="right" vertical="center"/>
    </xf>
    <xf numFmtId="38" fontId="7" fillId="0" borderId="81" xfId="1" applyFont="1" applyFill="1" applyBorder="1" applyAlignment="1">
      <alignment horizontal="right" vertical="center"/>
    </xf>
    <xf numFmtId="38" fontId="7" fillId="0" borderId="82" xfId="1" applyFont="1" applyFill="1" applyBorder="1" applyAlignment="1">
      <alignment horizontal="right" vertical="center"/>
    </xf>
    <xf numFmtId="40" fontId="7" fillId="5" borderId="83" xfId="1" applyNumberFormat="1" applyFont="1" applyFill="1" applyBorder="1" applyAlignment="1">
      <alignment horizontal="right" vertical="center" wrapText="1"/>
    </xf>
    <xf numFmtId="0" fontId="16" fillId="0" borderId="0" xfId="0" applyFont="1">
      <alignment vertical="center"/>
    </xf>
    <xf numFmtId="0" fontId="7" fillId="2" borderId="7"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shrinkToFi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protection locked="0"/>
    </xf>
    <xf numFmtId="184" fontId="7" fillId="2" borderId="7" xfId="0" applyNumberFormat="1" applyFont="1" applyFill="1" applyBorder="1" applyAlignment="1" applyProtection="1">
      <alignment horizontal="right" vertical="center" shrinkToFit="1"/>
      <protection locked="0"/>
    </xf>
    <xf numFmtId="184" fontId="7" fillId="2" borderId="5" xfId="0" applyNumberFormat="1" applyFont="1" applyFill="1" applyBorder="1" applyAlignment="1" applyProtection="1">
      <alignment horizontal="right" vertical="center" shrinkToFit="1"/>
      <protection locked="0"/>
    </xf>
    <xf numFmtId="184" fontId="7" fillId="2" borderId="5" xfId="0" applyNumberFormat="1" applyFont="1" applyFill="1" applyBorder="1" applyAlignment="1" applyProtection="1">
      <alignment horizontal="right" vertical="center"/>
      <protection locked="0"/>
    </xf>
    <xf numFmtId="184" fontId="7" fillId="2" borderId="4" xfId="0" applyNumberFormat="1" applyFont="1" applyFill="1" applyBorder="1" applyAlignment="1" applyProtection="1">
      <alignment horizontal="right" vertical="center"/>
      <protection locked="0"/>
    </xf>
    <xf numFmtId="178" fontId="7" fillId="2" borderId="7" xfId="0" applyNumberFormat="1" applyFont="1" applyFill="1" applyBorder="1" applyAlignment="1" applyProtection="1">
      <alignment horizontal="right" vertical="center" shrinkToFit="1"/>
      <protection locked="0"/>
    </xf>
    <xf numFmtId="178" fontId="7" fillId="2" borderId="5" xfId="0" applyNumberFormat="1" applyFont="1" applyFill="1" applyBorder="1" applyAlignment="1" applyProtection="1">
      <alignment horizontal="right" vertical="center" shrinkToFit="1"/>
      <protection locked="0"/>
    </xf>
    <xf numFmtId="178" fontId="7" fillId="2" borderId="5" xfId="0" applyNumberFormat="1" applyFont="1" applyFill="1" applyBorder="1" applyAlignment="1" applyProtection="1">
      <alignment horizontal="right" vertical="center"/>
      <protection locked="0"/>
    </xf>
    <xf numFmtId="178" fontId="7" fillId="2" borderId="4" xfId="0" applyNumberFormat="1" applyFont="1" applyFill="1" applyBorder="1" applyAlignment="1" applyProtection="1">
      <alignment horizontal="right" vertical="center"/>
      <protection locked="0"/>
    </xf>
    <xf numFmtId="178" fontId="7" fillId="2" borderId="6" xfId="0" applyNumberFormat="1" applyFont="1" applyFill="1" applyBorder="1" applyAlignment="1" applyProtection="1">
      <alignment horizontal="right" vertical="center"/>
      <protection locked="0"/>
    </xf>
    <xf numFmtId="186" fontId="7" fillId="2" borderId="7" xfId="1" applyNumberFormat="1" applyFont="1" applyFill="1" applyBorder="1" applyAlignment="1" applyProtection="1">
      <alignment horizontal="right" vertical="center" shrinkToFit="1"/>
      <protection locked="0"/>
    </xf>
    <xf numFmtId="186" fontId="7" fillId="2" borderId="5" xfId="1" applyNumberFormat="1" applyFont="1" applyFill="1" applyBorder="1" applyAlignment="1" applyProtection="1">
      <alignment horizontal="right" vertical="center" shrinkToFit="1"/>
      <protection locked="0"/>
    </xf>
    <xf numFmtId="186" fontId="7" fillId="2" borderId="5" xfId="1" applyNumberFormat="1" applyFont="1" applyFill="1" applyBorder="1" applyAlignment="1" applyProtection="1">
      <alignment horizontal="right" vertical="center"/>
      <protection locked="0"/>
    </xf>
    <xf numFmtId="186" fontId="7" fillId="2" borderId="4" xfId="1" applyNumberFormat="1" applyFont="1" applyFill="1" applyBorder="1" applyAlignment="1" applyProtection="1">
      <alignment horizontal="right" vertical="center"/>
      <protection locked="0"/>
    </xf>
    <xf numFmtId="186" fontId="7" fillId="2" borderId="6" xfId="1" applyNumberFormat="1" applyFont="1" applyFill="1" applyBorder="1" applyAlignment="1" applyProtection="1">
      <alignment horizontal="right" vertical="center"/>
      <protection locked="0"/>
    </xf>
    <xf numFmtId="40" fontId="7" fillId="6" borderId="48" xfId="1" applyNumberFormat="1" applyFont="1" applyFill="1" applyBorder="1" applyAlignment="1" applyProtection="1">
      <alignment horizontal="right" vertical="center"/>
      <protection locked="0"/>
    </xf>
    <xf numFmtId="40" fontId="7" fillId="6" borderId="84" xfId="1" applyNumberFormat="1" applyFont="1" applyFill="1" applyBorder="1" applyAlignment="1" applyProtection="1">
      <alignment horizontal="right" vertical="center"/>
      <protection locked="0"/>
    </xf>
    <xf numFmtId="40" fontId="7" fillId="6" borderId="42" xfId="1" applyNumberFormat="1" applyFont="1" applyFill="1" applyBorder="1" applyAlignment="1" applyProtection="1">
      <alignment horizontal="right" vertical="center"/>
      <protection locked="0"/>
    </xf>
    <xf numFmtId="40" fontId="7" fillId="6" borderId="85" xfId="1" applyNumberFormat="1" applyFont="1" applyFill="1" applyBorder="1" applyAlignment="1" applyProtection="1">
      <alignment horizontal="right" vertical="center"/>
      <protection locked="0"/>
    </xf>
    <xf numFmtId="40" fontId="7" fillId="6" borderId="51" xfId="1" applyNumberFormat="1" applyFont="1" applyFill="1" applyBorder="1" applyAlignment="1" applyProtection="1">
      <alignment horizontal="right" vertical="center"/>
      <protection locked="0"/>
    </xf>
    <xf numFmtId="40" fontId="7" fillId="6" borderId="86" xfId="1" applyNumberFormat="1" applyFont="1" applyFill="1" applyBorder="1" applyAlignment="1" applyProtection="1">
      <alignment horizontal="right" vertical="center"/>
      <protection locked="0"/>
    </xf>
    <xf numFmtId="187" fontId="0" fillId="6" borderId="12" xfId="0" applyNumberFormat="1" applyFill="1" applyBorder="1" applyAlignment="1" applyProtection="1">
      <alignment horizontal="center" vertical="center"/>
      <protection locked="0"/>
    </xf>
    <xf numFmtId="0" fontId="7" fillId="0" borderId="5" xfId="0" applyFont="1" applyBorder="1" applyAlignment="1">
      <alignment horizontal="center" vertical="center" wrapText="1"/>
    </xf>
    <xf numFmtId="188" fontId="7" fillId="0" borderId="1" xfId="1" applyNumberFormat="1" applyFont="1" applyFill="1" applyBorder="1">
      <alignment vertical="center"/>
    </xf>
    <xf numFmtId="187" fontId="0" fillId="0" borderId="87" xfId="0" applyNumberFormat="1" applyBorder="1">
      <alignment vertical="center"/>
    </xf>
    <xf numFmtId="176" fontId="0" fillId="0" borderId="5" xfId="0" applyNumberFormat="1" applyBorder="1" applyAlignment="1">
      <alignment horizontal="center" vertical="center"/>
    </xf>
    <xf numFmtId="187" fontId="1" fillId="0" borderId="67" xfId="0" applyNumberFormat="1" applyFont="1" applyBorder="1">
      <alignment vertical="center"/>
    </xf>
    <xf numFmtId="187" fontId="1" fillId="0" borderId="87" xfId="0" applyNumberFormat="1" applyFont="1" applyBorder="1">
      <alignment vertical="center"/>
    </xf>
    <xf numFmtId="186" fontId="17" fillId="0" borderId="5" xfId="1" applyNumberFormat="1" applyFont="1" applyFill="1" applyBorder="1">
      <alignment vertical="center"/>
    </xf>
    <xf numFmtId="188" fontId="17" fillId="0" borderId="4" xfId="1" applyNumberFormat="1" applyFont="1" applyFill="1" applyBorder="1">
      <alignment vertical="center"/>
    </xf>
    <xf numFmtId="38" fontId="7" fillId="0" borderId="35" xfId="1" applyFont="1" applyFill="1" applyBorder="1" applyAlignment="1">
      <alignment horizontal="right" vertical="center" shrinkToFit="1"/>
    </xf>
    <xf numFmtId="38" fontId="7" fillId="0" borderId="88" xfId="1" applyFont="1" applyFill="1" applyBorder="1" applyAlignment="1">
      <alignment horizontal="right" vertical="center"/>
    </xf>
    <xf numFmtId="38" fontId="7" fillId="0" borderId="36" xfId="1" applyFont="1" applyFill="1" applyBorder="1" applyAlignment="1">
      <alignment horizontal="right" vertical="center"/>
    </xf>
    <xf numFmtId="38" fontId="16" fillId="0" borderId="0" xfId="1" applyFont="1" applyBorder="1" applyAlignment="1">
      <alignment horizontal="left" vertical="center"/>
    </xf>
    <xf numFmtId="38" fontId="7" fillId="5" borderId="52" xfId="1" applyFont="1" applyFill="1" applyBorder="1" applyAlignment="1">
      <alignment horizontal="right" vertical="center" wrapText="1"/>
    </xf>
    <xf numFmtId="40" fontId="7" fillId="0" borderId="38" xfId="1" applyNumberFormat="1" applyFont="1" applyFill="1" applyBorder="1" applyAlignment="1">
      <alignment horizontal="right" vertical="center"/>
    </xf>
    <xf numFmtId="40" fontId="7" fillId="0" borderId="39" xfId="1" applyNumberFormat="1" applyFont="1" applyFill="1" applyBorder="1" applyAlignment="1">
      <alignment horizontal="right" vertical="center"/>
    </xf>
    <xf numFmtId="40" fontId="7" fillId="5" borderId="89" xfId="1" applyNumberFormat="1" applyFont="1" applyFill="1" applyBorder="1" applyAlignment="1">
      <alignment horizontal="right" vertical="center" wrapText="1"/>
    </xf>
    <xf numFmtId="40" fontId="7" fillId="0" borderId="90" xfId="1" applyNumberFormat="1" applyFont="1" applyFill="1" applyBorder="1" applyAlignment="1">
      <alignment horizontal="right" vertical="center"/>
    </xf>
    <xf numFmtId="38" fontId="7" fillId="5" borderId="89" xfId="1" applyFont="1" applyFill="1" applyBorder="1" applyAlignment="1">
      <alignment horizontal="right" vertical="center" wrapText="1"/>
    </xf>
    <xf numFmtId="189" fontId="1" fillId="0" borderId="32" xfId="1" applyNumberFormat="1" applyFont="1" applyBorder="1">
      <alignment vertical="center"/>
    </xf>
    <xf numFmtId="189" fontId="1" fillId="0" borderId="0" xfId="1" applyNumberFormat="1" applyFont="1" applyBorder="1">
      <alignment vertical="center"/>
    </xf>
    <xf numFmtId="189" fontId="7" fillId="0" borderId="32" xfId="1" applyNumberFormat="1" applyFont="1" applyBorder="1">
      <alignment vertical="center"/>
    </xf>
    <xf numFmtId="189" fontId="7" fillId="0" borderId="0" xfId="1" applyNumberFormat="1" applyFont="1" applyBorder="1">
      <alignment vertical="center"/>
    </xf>
    <xf numFmtId="38" fontId="7" fillId="0" borderId="19" xfId="1" applyFont="1" applyFill="1" applyBorder="1" applyAlignment="1">
      <alignment horizontal="right" vertical="center" shrinkToFit="1"/>
    </xf>
    <xf numFmtId="38" fontId="7" fillId="0" borderId="19" xfId="1" applyFont="1" applyFill="1" applyBorder="1" applyAlignment="1">
      <alignment horizontal="right" vertical="center"/>
    </xf>
    <xf numFmtId="38" fontId="7" fillId="0" borderId="19" xfId="1" applyFont="1" applyFill="1" applyBorder="1" applyAlignment="1">
      <alignment horizontal="right" vertical="center" wrapText="1" shrinkToFit="1"/>
    </xf>
    <xf numFmtId="0" fontId="0" fillId="0" borderId="3" xfId="0" applyBorder="1" applyAlignment="1">
      <alignment horizontal="center" vertical="center"/>
    </xf>
    <xf numFmtId="176" fontId="1" fillId="0" borderId="0" xfId="0" applyNumberFormat="1" applyFont="1" applyAlignment="1">
      <alignment horizontal="center" vertical="center"/>
    </xf>
    <xf numFmtId="176" fontId="1" fillId="0" borderId="0" xfId="0" applyNumberFormat="1" applyFont="1">
      <alignment vertical="center"/>
    </xf>
    <xf numFmtId="0" fontId="1" fillId="0" borderId="9" xfId="0" applyFont="1" applyBorder="1">
      <alignment vertical="center"/>
    </xf>
    <xf numFmtId="176" fontId="1" fillId="0" borderId="32" xfId="0" applyNumberFormat="1" applyFont="1" applyBorder="1" applyAlignment="1">
      <alignment horizontal="center" vertical="center"/>
    </xf>
    <xf numFmtId="38" fontId="1" fillId="0" borderId="0" xfId="1" applyFont="1" applyBorder="1">
      <alignment vertical="center"/>
    </xf>
    <xf numFmtId="0" fontId="0" fillId="0" borderId="91" xfId="0" applyBorder="1">
      <alignment vertical="center"/>
    </xf>
    <xf numFmtId="40" fontId="7" fillId="5" borderId="92" xfId="1" applyNumberFormat="1" applyFont="1" applyFill="1" applyBorder="1" applyAlignment="1">
      <alignment horizontal="right" vertical="center" wrapText="1"/>
    </xf>
    <xf numFmtId="38" fontId="7" fillId="5" borderId="93" xfId="1" applyFont="1" applyFill="1" applyBorder="1" applyAlignment="1">
      <alignment horizontal="right" vertical="center"/>
    </xf>
    <xf numFmtId="38" fontId="7" fillId="5" borderId="94" xfId="1" applyFont="1" applyFill="1" applyBorder="1" applyAlignment="1">
      <alignment horizontal="right" vertical="center"/>
    </xf>
    <xf numFmtId="40" fontId="7" fillId="5" borderId="32" xfId="1" applyNumberFormat="1" applyFont="1" applyFill="1" applyBorder="1" applyAlignment="1">
      <alignment horizontal="right" vertical="center"/>
    </xf>
    <xf numFmtId="40" fontId="7" fillId="5" borderId="95" xfId="1" applyNumberFormat="1" applyFont="1" applyFill="1" applyBorder="1" applyAlignment="1">
      <alignment horizontal="right" vertical="center"/>
    </xf>
    <xf numFmtId="40" fontId="7" fillId="5" borderId="94" xfId="1" applyNumberFormat="1" applyFont="1" applyFill="1" applyBorder="1" applyAlignment="1">
      <alignment horizontal="right" vertical="center"/>
    </xf>
    <xf numFmtId="40" fontId="7" fillId="5" borderId="96" xfId="1" applyNumberFormat="1" applyFont="1" applyFill="1" applyBorder="1" applyAlignment="1">
      <alignment horizontal="right" vertical="center"/>
    </xf>
    <xf numFmtId="189" fontId="7" fillId="0" borderId="10" xfId="1" applyNumberFormat="1" applyFont="1" applyBorder="1" applyAlignment="1">
      <alignment vertical="center" shrinkToFit="1"/>
    </xf>
    <xf numFmtId="189" fontId="7" fillId="0" borderId="97" xfId="1" applyNumberFormat="1" applyFont="1" applyBorder="1" applyAlignment="1">
      <alignment vertical="center" shrinkToFit="1"/>
    </xf>
    <xf numFmtId="38" fontId="7" fillId="0" borderId="98" xfId="1" applyFont="1" applyFill="1" applyBorder="1" applyAlignment="1">
      <alignment horizontal="right" vertical="center"/>
    </xf>
    <xf numFmtId="38" fontId="7" fillId="0" borderId="99" xfId="1" applyFont="1" applyFill="1" applyBorder="1" applyAlignment="1">
      <alignment horizontal="right" vertical="center"/>
    </xf>
    <xf numFmtId="38" fontId="7" fillId="0" borderId="100" xfId="1" applyFont="1" applyFill="1" applyBorder="1" applyAlignment="1">
      <alignment horizontal="right" vertical="center"/>
    </xf>
    <xf numFmtId="38" fontId="7" fillId="0" borderId="32" xfId="1" applyFont="1" applyFill="1" applyBorder="1" applyAlignment="1">
      <alignment horizontal="right" vertical="center"/>
    </xf>
    <xf numFmtId="189" fontId="7" fillId="0" borderId="3" xfId="1" applyNumberFormat="1" applyFont="1" applyFill="1" applyBorder="1" applyAlignment="1">
      <alignment horizontal="right" vertical="center" shrinkToFit="1"/>
    </xf>
    <xf numFmtId="189" fontId="7" fillId="0" borderId="13" xfId="1" applyNumberFormat="1" applyFont="1" applyFill="1" applyBorder="1" applyAlignment="1">
      <alignment horizontal="right" vertical="center" shrinkToFit="1"/>
    </xf>
    <xf numFmtId="189" fontId="7" fillId="0" borderId="10" xfId="1" applyNumberFormat="1" applyFont="1" applyFill="1" applyBorder="1" applyAlignment="1">
      <alignment horizontal="right" vertical="center" shrinkToFit="1"/>
    </xf>
    <xf numFmtId="189" fontId="7" fillId="0" borderId="10" xfId="1" applyNumberFormat="1" applyFont="1" applyFill="1" applyBorder="1" applyAlignment="1">
      <alignment horizontal="right" vertical="center"/>
    </xf>
    <xf numFmtId="40" fontId="7" fillId="0" borderId="101" xfId="1" applyNumberFormat="1" applyFont="1" applyFill="1" applyBorder="1" applyAlignment="1">
      <alignment horizontal="right" vertical="center" shrinkToFit="1"/>
    </xf>
    <xf numFmtId="40" fontId="7" fillId="0" borderId="58" xfId="1" applyNumberFormat="1" applyFont="1" applyFill="1" applyBorder="1" applyAlignment="1">
      <alignment horizontal="right" vertical="center" shrinkToFit="1"/>
    </xf>
    <xf numFmtId="40" fontId="7" fillId="0" borderId="96" xfId="1" applyNumberFormat="1" applyFont="1" applyFill="1" applyBorder="1" applyAlignment="1">
      <alignment horizontal="right" vertical="center"/>
    </xf>
    <xf numFmtId="38" fontId="7" fillId="0" borderId="102" xfId="1" applyFont="1" applyFill="1" applyBorder="1" applyAlignment="1">
      <alignment horizontal="right" vertical="center" shrinkToFit="1"/>
    </xf>
    <xf numFmtId="38" fontId="7" fillId="0" borderId="103" xfId="1" applyFont="1" applyFill="1" applyBorder="1" applyAlignment="1">
      <alignment horizontal="right" vertical="center" shrinkToFit="1"/>
    </xf>
    <xf numFmtId="38" fontId="7" fillId="0" borderId="104" xfId="1" applyFont="1" applyFill="1" applyBorder="1" applyAlignment="1">
      <alignment horizontal="right" vertical="center" shrinkToFit="1"/>
    </xf>
    <xf numFmtId="38" fontId="7" fillId="0" borderId="105" xfId="1" applyFont="1" applyFill="1" applyBorder="1" applyAlignment="1">
      <alignment horizontal="right" vertical="center" shrinkToFit="1"/>
    </xf>
    <xf numFmtId="38" fontId="7" fillId="0" borderId="106" xfId="1" applyFont="1" applyFill="1" applyBorder="1" applyAlignment="1">
      <alignment horizontal="right" vertical="center" shrinkToFit="1"/>
    </xf>
    <xf numFmtId="38" fontId="7" fillId="0" borderId="25" xfId="1" applyFont="1" applyFill="1" applyBorder="1" applyAlignment="1">
      <alignment horizontal="right" vertical="center" shrinkToFit="1"/>
    </xf>
    <xf numFmtId="40" fontId="7" fillId="0" borderId="55" xfId="1" applyNumberFormat="1" applyFont="1" applyFill="1" applyBorder="1" applyAlignment="1">
      <alignment horizontal="right" vertical="center" shrinkToFit="1"/>
    </xf>
    <xf numFmtId="40" fontId="7" fillId="5" borderId="53" xfId="1" applyNumberFormat="1" applyFont="1" applyFill="1" applyBorder="1" applyAlignment="1">
      <alignment horizontal="center" vertical="center" wrapText="1"/>
    </xf>
    <xf numFmtId="40" fontId="7" fillId="0" borderId="107" xfId="1" applyNumberFormat="1" applyFont="1" applyFill="1" applyBorder="1" applyAlignment="1">
      <alignment horizontal="right" vertical="center" shrinkToFit="1"/>
    </xf>
    <xf numFmtId="40" fontId="7" fillId="0" borderId="64" xfId="1" applyNumberFormat="1" applyFont="1" applyFill="1" applyBorder="1" applyAlignment="1">
      <alignment horizontal="right" vertical="center" shrinkToFit="1"/>
    </xf>
    <xf numFmtId="40" fontId="7" fillId="0" borderId="42" xfId="1" applyNumberFormat="1" applyFont="1" applyFill="1" applyBorder="1" applyAlignment="1">
      <alignment horizontal="right" vertical="center" shrinkToFit="1"/>
    </xf>
    <xf numFmtId="40" fontId="7" fillId="5" borderId="53" xfId="1" applyNumberFormat="1" applyFont="1" applyFill="1" applyBorder="1" applyAlignment="1">
      <alignment horizontal="right" vertical="center" shrinkToFit="1"/>
    </xf>
    <xf numFmtId="40" fontId="7" fillId="0" borderId="0" xfId="1" applyNumberFormat="1" applyFont="1" applyFill="1" applyBorder="1" applyAlignment="1">
      <alignment horizontal="right" vertical="center" shrinkToFit="1"/>
    </xf>
    <xf numFmtId="40" fontId="7" fillId="5" borderId="52" xfId="1" applyNumberFormat="1" applyFont="1" applyFill="1" applyBorder="1" applyAlignment="1">
      <alignment horizontal="center" vertical="center" wrapText="1"/>
    </xf>
    <xf numFmtId="40" fontId="7" fillId="0" borderId="108" xfId="1" applyNumberFormat="1" applyFont="1" applyFill="1" applyBorder="1" applyAlignment="1">
      <alignment horizontal="right" vertical="center" shrinkToFit="1"/>
    </xf>
    <xf numFmtId="40" fontId="7" fillId="0" borderId="65" xfId="1" applyNumberFormat="1" applyFont="1" applyFill="1" applyBorder="1" applyAlignment="1">
      <alignment horizontal="right" vertical="center" shrinkToFit="1"/>
    </xf>
    <xf numFmtId="40" fontId="7" fillId="0" borderId="51" xfId="1" applyNumberFormat="1" applyFont="1" applyFill="1" applyBorder="1" applyAlignment="1">
      <alignment horizontal="right" vertical="center" shrinkToFit="1"/>
    </xf>
    <xf numFmtId="40" fontId="7" fillId="5" borderId="52" xfId="1" applyNumberFormat="1" applyFont="1" applyFill="1" applyBorder="1" applyAlignment="1">
      <alignment horizontal="right" vertical="center" shrinkToFit="1"/>
    </xf>
    <xf numFmtId="38" fontId="7" fillId="0" borderId="109" xfId="1" applyFont="1" applyFill="1" applyBorder="1" applyAlignment="1">
      <alignment horizontal="right" vertical="center" shrinkToFit="1"/>
    </xf>
    <xf numFmtId="38" fontId="7" fillId="0" borderId="37" xfId="1" applyFont="1" applyFill="1" applyBorder="1" applyAlignment="1">
      <alignment horizontal="center" vertical="center" shrinkToFit="1"/>
    </xf>
    <xf numFmtId="38" fontId="7" fillId="0" borderId="34" xfId="1" applyFont="1" applyFill="1" applyBorder="1" applyAlignment="1">
      <alignment horizontal="center" vertical="center" shrinkToFit="1"/>
    </xf>
    <xf numFmtId="38" fontId="7" fillId="0" borderId="36" xfId="1" applyFont="1" applyFill="1" applyBorder="1" applyAlignment="1">
      <alignment horizontal="right" vertical="center" shrinkToFit="1"/>
    </xf>
    <xf numFmtId="38" fontId="7" fillId="0" borderId="37" xfId="1" applyFont="1" applyFill="1" applyBorder="1" applyAlignment="1">
      <alignment horizontal="right" vertical="center" shrinkToFit="1"/>
    </xf>
    <xf numFmtId="40" fontId="7" fillId="5" borderId="101" xfId="1" applyNumberFormat="1" applyFont="1" applyFill="1" applyBorder="1" applyAlignment="1">
      <alignment horizontal="right" vertical="center"/>
    </xf>
    <xf numFmtId="38" fontId="7" fillId="0" borderId="45" xfId="1" applyFont="1" applyFill="1" applyBorder="1" applyAlignment="1">
      <alignment horizontal="right" vertical="center" shrinkToFit="1"/>
    </xf>
    <xf numFmtId="40" fontId="7" fillId="0" borderId="110" xfId="1" applyNumberFormat="1" applyFont="1" applyFill="1" applyBorder="1" applyAlignment="1">
      <alignment horizontal="right" vertical="center" shrinkToFit="1"/>
    </xf>
    <xf numFmtId="38" fontId="0" fillId="4" borderId="20" xfId="1" applyFont="1" applyFill="1" applyBorder="1" applyAlignment="1">
      <alignment horizontal="center" vertical="center"/>
    </xf>
    <xf numFmtId="38" fontId="0" fillId="4" borderId="18" xfId="1" applyFont="1" applyFill="1" applyBorder="1" applyAlignment="1">
      <alignment horizontal="center" vertical="center"/>
    </xf>
    <xf numFmtId="38" fontId="0" fillId="4" borderId="25" xfId="1" applyFont="1" applyFill="1" applyBorder="1" applyAlignment="1">
      <alignment horizontal="center" vertical="center"/>
    </xf>
    <xf numFmtId="38" fontId="0" fillId="4" borderId="23" xfId="1" applyFont="1" applyFill="1" applyBorder="1" applyAlignment="1">
      <alignment horizontal="center" vertical="center"/>
    </xf>
    <xf numFmtId="38" fontId="7" fillId="0" borderId="26" xfId="1" applyFont="1" applyFill="1" applyBorder="1" applyAlignment="1">
      <alignment horizontal="center" vertical="center" shrinkToFit="1"/>
    </xf>
    <xf numFmtId="38" fontId="7" fillId="0" borderId="23" xfId="1" applyFont="1" applyFill="1" applyBorder="1" applyAlignment="1">
      <alignment horizontal="center" vertical="center" shrinkToFit="1"/>
    </xf>
    <xf numFmtId="38" fontId="7" fillId="0" borderId="26" xfId="1" applyFont="1" applyFill="1" applyBorder="1" applyAlignment="1">
      <alignment horizontal="right" vertical="center" shrinkToFit="1"/>
    </xf>
    <xf numFmtId="38" fontId="0" fillId="4" borderId="36" xfId="1" applyFont="1" applyFill="1" applyBorder="1" applyAlignment="1">
      <alignment horizontal="center" vertical="center"/>
    </xf>
    <xf numFmtId="38" fontId="0" fillId="4" borderId="34" xfId="1" applyFont="1" applyFill="1" applyBorder="1" applyAlignment="1">
      <alignment horizontal="center" vertical="center"/>
    </xf>
    <xf numFmtId="189" fontId="7" fillId="0" borderId="13" xfId="1" applyNumberFormat="1" applyFont="1" applyFill="1" applyBorder="1" applyAlignment="1">
      <alignment horizontal="right" vertical="center"/>
    </xf>
    <xf numFmtId="40" fontId="7" fillId="0" borderId="111" xfId="1" applyNumberFormat="1" applyFont="1" applyFill="1" applyBorder="1" applyAlignment="1">
      <alignment horizontal="right" vertical="center" shrinkToFit="1"/>
    </xf>
    <xf numFmtId="40" fontId="7" fillId="0" borderId="112" xfId="1" applyNumberFormat="1" applyFont="1" applyFill="1" applyBorder="1" applyAlignment="1">
      <alignment horizontal="right" vertical="center" wrapText="1"/>
    </xf>
    <xf numFmtId="40" fontId="15" fillId="5" borderId="113" xfId="1" applyNumberFormat="1" applyFont="1" applyFill="1" applyBorder="1" applyAlignment="1">
      <alignment horizontal="right" vertical="center" wrapText="1"/>
    </xf>
    <xf numFmtId="40" fontId="7" fillId="0" borderId="111" xfId="1" applyNumberFormat="1" applyFont="1" applyFill="1" applyBorder="1" applyAlignment="1">
      <alignment horizontal="right" vertical="center" wrapText="1"/>
    </xf>
    <xf numFmtId="40" fontId="7" fillId="0" borderId="114" xfId="1" applyNumberFormat="1" applyFont="1" applyFill="1" applyBorder="1" applyAlignment="1">
      <alignment horizontal="right" vertical="center" wrapText="1"/>
    </xf>
    <xf numFmtId="189" fontId="7" fillId="0" borderId="10" xfId="1" applyNumberFormat="1" applyFont="1" applyFill="1" applyBorder="1" applyAlignment="1">
      <alignment vertical="center" shrinkToFit="1"/>
    </xf>
    <xf numFmtId="40" fontId="7" fillId="5" borderId="30" xfId="1" applyNumberFormat="1" applyFont="1" applyFill="1" applyBorder="1" applyAlignment="1">
      <alignment horizontal="right" vertical="center" shrinkToFit="1"/>
    </xf>
    <xf numFmtId="40" fontId="7" fillId="0" borderId="115" xfId="1" applyNumberFormat="1" applyFont="1" applyFill="1" applyBorder="1" applyAlignment="1">
      <alignment horizontal="right" vertical="center"/>
    </xf>
    <xf numFmtId="40" fontId="7" fillId="5" borderId="30" xfId="1" applyNumberFormat="1" applyFont="1" applyFill="1" applyBorder="1" applyAlignment="1">
      <alignment horizontal="center" vertical="center" wrapText="1"/>
    </xf>
    <xf numFmtId="38" fontId="7" fillId="0" borderId="116" xfId="1" applyFont="1" applyFill="1" applyBorder="1" applyAlignment="1">
      <alignment horizontal="center" vertical="center" shrinkToFit="1"/>
    </xf>
    <xf numFmtId="38" fontId="7" fillId="0" borderId="117" xfId="1" applyFont="1" applyFill="1" applyBorder="1" applyAlignment="1">
      <alignment horizontal="center" vertical="center" shrinkToFit="1"/>
    </xf>
    <xf numFmtId="38" fontId="7" fillId="0" borderId="118" xfId="1" applyFont="1" applyFill="1" applyBorder="1" applyAlignment="1">
      <alignment horizontal="center" vertical="center" shrinkToFit="1"/>
    </xf>
    <xf numFmtId="38" fontId="7" fillId="0" borderId="119" xfId="1" applyFont="1" applyFill="1" applyBorder="1" applyAlignment="1">
      <alignment horizontal="center" vertical="center" shrinkToFit="1"/>
    </xf>
    <xf numFmtId="38" fontId="7" fillId="0" borderId="21" xfId="1" applyFont="1" applyFill="1" applyBorder="1" applyAlignment="1">
      <alignment horizontal="right" vertical="center" shrinkToFit="1"/>
    </xf>
    <xf numFmtId="38" fontId="7" fillId="0" borderId="120" xfId="1" applyFont="1" applyFill="1" applyBorder="1" applyAlignment="1">
      <alignment horizontal="right" vertical="center" shrinkToFit="1"/>
    </xf>
    <xf numFmtId="38" fontId="0" fillId="0" borderId="32" xfId="1" applyFont="1" applyBorder="1">
      <alignment vertical="center"/>
    </xf>
    <xf numFmtId="189" fontId="7" fillId="0" borderId="32" xfId="1" applyNumberFormat="1" applyFont="1" applyFill="1" applyBorder="1" applyAlignment="1">
      <alignment horizontal="right" vertical="center"/>
    </xf>
    <xf numFmtId="189" fontId="7" fillId="0" borderId="32" xfId="1" applyNumberFormat="1" applyFont="1" applyBorder="1" applyAlignment="1">
      <alignment vertical="center" shrinkToFit="1"/>
    </xf>
    <xf numFmtId="189" fontId="7" fillId="0" borderId="98" xfId="1" applyNumberFormat="1" applyFont="1" applyFill="1" applyBorder="1" applyAlignment="1">
      <alignment horizontal="right" vertical="center"/>
    </xf>
    <xf numFmtId="189" fontId="7" fillId="0" borderId="101" xfId="1" applyNumberFormat="1" applyFont="1" applyFill="1" applyBorder="1" applyAlignment="1">
      <alignment horizontal="right" vertical="center" shrinkToFit="1"/>
    </xf>
    <xf numFmtId="189" fontId="7" fillId="0" borderId="0" xfId="1" applyNumberFormat="1" applyFont="1" applyBorder="1" applyAlignment="1">
      <alignment vertical="center" shrinkToFit="1"/>
    </xf>
    <xf numFmtId="189" fontId="7" fillId="0" borderId="121" xfId="1" applyNumberFormat="1" applyFont="1" applyFill="1" applyBorder="1" applyAlignment="1">
      <alignment horizontal="right" vertical="center"/>
    </xf>
    <xf numFmtId="0" fontId="0" fillId="6" borderId="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185" fontId="1" fillId="2" borderId="122" xfId="0" applyNumberFormat="1" applyFont="1" applyFill="1" applyBorder="1" applyAlignment="1" applyProtection="1">
      <alignment horizontal="center" vertical="center"/>
      <protection locked="0"/>
    </xf>
    <xf numFmtId="185" fontId="1" fillId="2" borderId="1" xfId="0" applyNumberFormat="1" applyFont="1" applyFill="1" applyBorder="1" applyAlignment="1" applyProtection="1">
      <alignment horizontal="center" vertical="center"/>
      <protection locked="0"/>
    </xf>
    <xf numFmtId="182" fontId="1" fillId="0" borderId="87" xfId="0" applyNumberFormat="1" applyFont="1" applyBorder="1" applyAlignment="1">
      <alignment horizontal="right" vertical="center"/>
    </xf>
    <xf numFmtId="182" fontId="1" fillId="0" borderId="123" xfId="0" applyNumberFormat="1" applyFont="1" applyBorder="1" applyAlignment="1">
      <alignment horizontal="right" vertical="center"/>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5" fillId="0" borderId="32" xfId="0" applyFont="1" applyBorder="1" applyAlignment="1">
      <alignment horizontal="center" vertical="center"/>
    </xf>
    <xf numFmtId="0" fontId="5" fillId="0" borderId="98" xfId="0" applyFont="1" applyBorder="1" applyAlignment="1">
      <alignment horizontal="center" vertical="center"/>
    </xf>
    <xf numFmtId="0" fontId="5" fillId="0" borderId="46" xfId="0" applyFont="1" applyBorder="1" applyAlignment="1">
      <alignment horizontal="center" vertical="center"/>
    </xf>
    <xf numFmtId="0" fontId="5" fillId="0" borderId="126"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61"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1" fillId="0" borderId="62" xfId="0" applyFont="1" applyBorder="1" applyAlignment="1">
      <alignment horizontal="center" vertical="center"/>
    </xf>
    <xf numFmtId="176" fontId="0" fillId="0" borderId="2" xfId="0" applyNumberFormat="1" applyBorder="1" applyAlignment="1">
      <alignment horizontal="center" vertical="center"/>
    </xf>
    <xf numFmtId="176" fontId="0" fillId="0" borderId="14" xfId="0" applyNumberFormat="1" applyBorder="1" applyAlignment="1">
      <alignment horizontal="center" vertical="center"/>
    </xf>
    <xf numFmtId="0" fontId="0" fillId="6" borderId="31" xfId="0" applyFill="1" applyBorder="1" applyAlignment="1" applyProtection="1">
      <alignment horizontal="center" vertical="center"/>
      <protection locked="0"/>
    </xf>
    <xf numFmtId="180" fontId="1" fillId="2" borderId="1" xfId="0" applyNumberFormat="1" applyFont="1" applyFill="1" applyBorder="1" applyAlignment="1" applyProtection="1">
      <alignment horizontal="center" vertical="center"/>
      <protection locked="0"/>
    </xf>
    <xf numFmtId="179" fontId="0" fillId="2" borderId="1" xfId="0" applyNumberFormat="1" applyFill="1" applyBorder="1" applyAlignment="1" applyProtection="1">
      <alignment horizontal="center" vertical="center"/>
      <protection locked="0"/>
    </xf>
    <xf numFmtId="0" fontId="0" fillId="0" borderId="127" xfId="0" applyBorder="1" applyAlignment="1">
      <alignment horizontal="center" vertical="center" shrinkToFit="1"/>
    </xf>
    <xf numFmtId="0" fontId="0" fillId="0" borderId="32" xfId="0" applyBorder="1" applyAlignment="1">
      <alignment horizontal="center" vertical="center" shrinkToFit="1"/>
    </xf>
    <xf numFmtId="0" fontId="0" fillId="0" borderId="98" xfId="0" applyBorder="1" applyAlignment="1">
      <alignment horizontal="center" vertical="center" shrinkToFit="1"/>
    </xf>
    <xf numFmtId="0" fontId="0" fillId="0" borderId="111" xfId="0" applyBorder="1" applyAlignment="1">
      <alignment horizontal="center" vertical="center" shrinkToFit="1"/>
    </xf>
    <xf numFmtId="0" fontId="0" fillId="0" borderId="46" xfId="0" applyBorder="1" applyAlignment="1">
      <alignment horizontal="center" vertical="center" shrinkToFit="1"/>
    </xf>
    <xf numFmtId="0" fontId="0" fillId="0" borderId="126" xfId="0" applyBorder="1" applyAlignment="1">
      <alignment horizontal="center" vertical="center" shrinkToFit="1"/>
    </xf>
    <xf numFmtId="0" fontId="4" fillId="0" borderId="0" xfId="0" applyFont="1" applyAlignment="1">
      <alignment horizontal="center" vertical="center"/>
    </xf>
    <xf numFmtId="0" fontId="7" fillId="0" borderId="16" xfId="0" applyFont="1" applyBorder="1" applyAlignment="1">
      <alignment horizontal="left" vertical="center"/>
    </xf>
    <xf numFmtId="0" fontId="0" fillId="0" borderId="57" xfId="0" applyBorder="1" applyAlignment="1">
      <alignment horizontal="left" vertical="center"/>
    </xf>
    <xf numFmtId="0" fontId="0" fillId="0" borderId="60" xfId="0" applyBorder="1" applyAlignment="1">
      <alignment horizontal="left" vertical="center"/>
    </xf>
    <xf numFmtId="0" fontId="7" fillId="0" borderId="28" xfId="0" applyFont="1" applyBorder="1" applyAlignment="1">
      <alignment horizontal="left" vertical="center"/>
    </xf>
    <xf numFmtId="0" fontId="9" fillId="0" borderId="46" xfId="0" applyFont="1" applyBorder="1" applyAlignment="1">
      <alignment horizontal="left" vertical="center"/>
    </xf>
    <xf numFmtId="0" fontId="9" fillId="0" borderId="126" xfId="0" applyFont="1" applyBorder="1" applyAlignment="1">
      <alignment horizontal="left" vertical="center"/>
    </xf>
    <xf numFmtId="0" fontId="7" fillId="0" borderId="12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40"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7" xfId="0" applyNumberFormat="1" applyFont="1" applyBorder="1" applyAlignment="1">
      <alignment horizontal="center" vertical="center"/>
    </xf>
    <xf numFmtId="0" fontId="0" fillId="0" borderId="5" xfId="0" applyBorder="1" applyAlignment="1">
      <alignment horizontal="center" vertical="center"/>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7" fillId="0" borderId="17" xfId="0" applyFont="1" applyBorder="1" applyAlignment="1">
      <alignment horizontal="left" vertical="center" wrapText="1"/>
    </xf>
    <xf numFmtId="0" fontId="7" fillId="0" borderId="47" xfId="0" applyFont="1" applyBorder="1" applyAlignment="1">
      <alignment horizontal="left" vertical="center" wrapText="1"/>
    </xf>
    <xf numFmtId="0" fontId="7" fillId="0" borderId="29" xfId="0" applyFont="1" applyBorder="1" applyAlignment="1">
      <alignment horizontal="left" vertical="center" wrapText="1"/>
    </xf>
    <xf numFmtId="0" fontId="7" fillId="0" borderId="39" xfId="0" applyFont="1" applyBorder="1" applyAlignment="1">
      <alignment horizontal="left" vertical="center" wrapText="1"/>
    </xf>
    <xf numFmtId="0" fontId="7" fillId="0" borderId="29" xfId="0" applyFont="1" applyBorder="1" applyAlignment="1">
      <alignment horizontal="left" vertical="center"/>
    </xf>
    <xf numFmtId="0" fontId="7" fillId="0" borderId="39" xfId="0" applyFont="1" applyBorder="1" applyAlignment="1">
      <alignment horizontal="left" vertical="center"/>
    </xf>
    <xf numFmtId="0" fontId="7" fillId="0" borderId="47" xfId="0" applyFont="1" applyBorder="1" applyAlignment="1">
      <alignment horizontal="left" vertical="center"/>
    </xf>
    <xf numFmtId="0" fontId="7" fillId="0" borderId="44" xfId="0" applyFont="1" applyBorder="1" applyAlignment="1">
      <alignment horizontal="left" vertical="center" wrapText="1"/>
    </xf>
    <xf numFmtId="0" fontId="1" fillId="0" borderId="113" xfId="0" applyFont="1" applyBorder="1" applyAlignment="1">
      <alignment vertical="center" wrapText="1"/>
    </xf>
    <xf numFmtId="0" fontId="1" fillId="0" borderId="40" xfId="0" applyFont="1" applyBorder="1" applyAlignment="1">
      <alignment vertical="center" wrapText="1"/>
    </xf>
    <xf numFmtId="0" fontId="7" fillId="0" borderId="17" xfId="0" applyFont="1" applyBorder="1" applyAlignment="1">
      <alignment horizontal="left" vertical="center"/>
    </xf>
    <xf numFmtId="0" fontId="7" fillId="0" borderId="17" xfId="0" applyFont="1" applyBorder="1" applyAlignment="1">
      <alignment horizontal="left" vertical="center" wrapText="1" shrinkToFit="1"/>
    </xf>
    <xf numFmtId="0" fontId="7" fillId="0" borderId="47" xfId="0" applyFont="1" applyBorder="1" applyAlignment="1">
      <alignment horizontal="left" vertical="center" wrapText="1" shrinkToFit="1"/>
    </xf>
    <xf numFmtId="0" fontId="7" fillId="0" borderId="29" xfId="0" applyFont="1" applyBorder="1" applyAlignment="1">
      <alignment horizontal="center" vertical="center"/>
    </xf>
    <xf numFmtId="0" fontId="7" fillId="0" borderId="39" xfId="0" applyFont="1" applyBorder="1" applyAlignment="1">
      <alignment horizontal="center" vertical="center"/>
    </xf>
    <xf numFmtId="0" fontId="7" fillId="0" borderId="44" xfId="0" applyFont="1" applyBorder="1" applyAlignment="1">
      <alignment horizontal="center" vertical="center"/>
    </xf>
    <xf numFmtId="0" fontId="7" fillId="0" borderId="55" xfId="0" applyFont="1" applyBorder="1" applyAlignment="1">
      <alignment horizontal="center" vertical="center"/>
    </xf>
    <xf numFmtId="0" fontId="7" fillId="0" borderId="0" xfId="0" applyFont="1" applyAlignment="1">
      <alignment horizontal="center" vertical="center"/>
    </xf>
    <xf numFmtId="0" fontId="7" fillId="0" borderId="121" xfId="0" applyFont="1" applyBorder="1" applyAlignment="1">
      <alignment horizontal="center" vertical="center"/>
    </xf>
    <xf numFmtId="0" fontId="7" fillId="0" borderId="28" xfId="0" applyFont="1" applyBorder="1" applyAlignment="1">
      <alignment horizontal="center" vertical="center"/>
    </xf>
    <xf numFmtId="0" fontId="7" fillId="0" borderId="46" xfId="0" applyFont="1" applyBorder="1" applyAlignment="1">
      <alignment horizontal="center" vertical="center"/>
    </xf>
    <xf numFmtId="0" fontId="7" fillId="0" borderId="126" xfId="0" applyFont="1" applyBorder="1" applyAlignment="1">
      <alignment horizontal="center" vertical="center"/>
    </xf>
    <xf numFmtId="0" fontId="1" fillId="0" borderId="124" xfId="0" applyFont="1" applyBorder="1" applyAlignment="1">
      <alignment horizontal="center" vertical="center" wrapText="1"/>
    </xf>
    <xf numFmtId="0" fontId="1" fillId="0" borderId="7" xfId="0" applyFont="1" applyBorder="1" applyAlignment="1">
      <alignment vertical="center" wrapText="1"/>
    </xf>
    <xf numFmtId="0" fontId="1" fillId="0" borderId="16" xfId="0" applyFont="1" applyBorder="1" applyAlignment="1">
      <alignment vertical="center" wrapText="1"/>
    </xf>
    <xf numFmtId="0" fontId="1" fillId="0" borderId="31" xfId="0" applyFont="1" applyBorder="1" applyAlignment="1">
      <alignment vertical="center" wrapText="1"/>
    </xf>
    <xf numFmtId="0" fontId="1" fillId="0" borderId="1" xfId="0" applyFont="1" applyBorder="1" applyAlignment="1">
      <alignment vertical="center" wrapText="1"/>
    </xf>
    <xf numFmtId="0" fontId="1" fillId="0" borderId="129" xfId="0" applyFont="1" applyBorder="1" applyAlignment="1">
      <alignment vertical="center" wrapText="1"/>
    </xf>
    <xf numFmtId="0" fontId="1" fillId="0" borderId="98" xfId="0" applyFont="1" applyBorder="1" applyAlignment="1">
      <alignment horizontal="center" vertical="center" wrapText="1"/>
    </xf>
    <xf numFmtId="0" fontId="1" fillId="0" borderId="121"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67" xfId="0" applyFont="1" applyBorder="1" applyAlignment="1">
      <alignment horizontal="center" vertical="center" wrapText="1"/>
    </xf>
    <xf numFmtId="0" fontId="7" fillId="0" borderId="16"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2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26" xfId="0" applyFont="1" applyBorder="1" applyAlignment="1">
      <alignment horizontal="center" vertical="center" wrapText="1"/>
    </xf>
    <xf numFmtId="0" fontId="1" fillId="0" borderId="46" xfId="0" applyFont="1" applyBorder="1" applyAlignment="1">
      <alignment horizontal="left" vertical="center"/>
    </xf>
    <xf numFmtId="0" fontId="1" fillId="0" borderId="126" xfId="0" applyFont="1" applyBorder="1" applyAlignment="1">
      <alignment horizontal="left" vertical="center"/>
    </xf>
    <xf numFmtId="0" fontId="0" fillId="0" borderId="113" xfId="0" applyBorder="1" applyAlignment="1">
      <alignment vertical="center" wrapText="1"/>
    </xf>
    <xf numFmtId="0" fontId="0" fillId="0" borderId="32" xfId="0" applyBorder="1" applyAlignment="1">
      <alignment vertical="center" wrapText="1"/>
    </xf>
    <xf numFmtId="0" fontId="1" fillId="0" borderId="32" xfId="0" applyFont="1" applyBorder="1" applyAlignment="1">
      <alignment vertical="center" wrapText="1"/>
    </xf>
    <xf numFmtId="0" fontId="0" fillId="0" borderId="32" xfId="0" applyBorder="1">
      <alignment vertical="center"/>
    </xf>
    <xf numFmtId="0" fontId="0" fillId="0" borderId="98" xfId="0" applyBorder="1">
      <alignment vertical="center"/>
    </xf>
    <xf numFmtId="0" fontId="0" fillId="0" borderId="111" xfId="0" applyBorder="1">
      <alignment vertical="center"/>
    </xf>
    <xf numFmtId="0" fontId="0" fillId="0" borderId="46" xfId="0" applyBorder="1">
      <alignment vertical="center"/>
    </xf>
    <xf numFmtId="0" fontId="0" fillId="0" borderId="126" xfId="0" applyBorder="1">
      <alignment vertical="center"/>
    </xf>
    <xf numFmtId="0" fontId="0" fillId="0" borderId="7" xfId="0" applyBorder="1" applyAlignment="1">
      <alignment horizontal="center" vertical="center"/>
    </xf>
    <xf numFmtId="178" fontId="0" fillId="2" borderId="129" xfId="0" applyNumberFormat="1" applyFill="1" applyBorder="1" applyAlignment="1" applyProtection="1">
      <alignment horizontal="center" vertical="center"/>
      <protection locked="0"/>
    </xf>
    <xf numFmtId="178" fontId="0" fillId="2" borderId="87" xfId="0" applyNumberFormat="1" applyFill="1" applyBorder="1" applyAlignment="1" applyProtection="1">
      <alignment horizontal="center" vertical="center"/>
      <protection locked="0"/>
    </xf>
    <xf numFmtId="178" fontId="0" fillId="2" borderId="122" xfId="0" applyNumberFormat="1" applyFill="1" applyBorder="1" applyAlignment="1" applyProtection="1">
      <alignment horizontal="center" vertical="center"/>
      <protection locked="0"/>
    </xf>
    <xf numFmtId="180" fontId="0" fillId="2" borderId="122" xfId="0" applyNumberFormat="1" applyFill="1" applyBorder="1" applyAlignment="1" applyProtection="1">
      <alignment horizontal="center" vertical="center"/>
      <protection locked="0"/>
    </xf>
    <xf numFmtId="180" fontId="0" fillId="2" borderId="1" xfId="0" applyNumberFormat="1" applyFill="1" applyBorder="1" applyAlignment="1" applyProtection="1">
      <alignment horizontal="center" vertical="center"/>
      <protection locked="0"/>
    </xf>
    <xf numFmtId="179" fontId="0" fillId="2" borderId="122" xfId="0" applyNumberFormat="1" applyFill="1" applyBorder="1" applyAlignment="1" applyProtection="1">
      <alignment horizontal="center" vertical="center"/>
      <protection locked="0"/>
    </xf>
    <xf numFmtId="0" fontId="1" fillId="0" borderId="47" xfId="0" applyFont="1" applyBorder="1" applyAlignment="1">
      <alignment horizontal="center" vertical="center"/>
    </xf>
    <xf numFmtId="178" fontId="1" fillId="2" borderId="1" xfId="0" applyNumberFormat="1" applyFont="1" applyFill="1" applyBorder="1" applyAlignment="1" applyProtection="1">
      <alignment horizontal="center" vertical="center"/>
      <protection locked="0"/>
    </xf>
    <xf numFmtId="181" fontId="1" fillId="0" borderId="67" xfId="0" applyNumberFormat="1" applyFont="1" applyBorder="1" applyAlignment="1">
      <alignment horizontal="right" vertical="center"/>
    </xf>
    <xf numFmtId="181" fontId="1" fillId="0" borderId="130" xfId="0" applyNumberFormat="1" applyFont="1" applyBorder="1" applyAlignment="1">
      <alignment horizontal="right" vertical="center"/>
    </xf>
    <xf numFmtId="178" fontId="1" fillId="2" borderId="122" xfId="0" applyNumberFormat="1" applyFont="1" applyFill="1" applyBorder="1" applyAlignment="1" applyProtection="1">
      <alignment horizontal="center" vertical="center"/>
      <protection locked="0"/>
    </xf>
    <xf numFmtId="181" fontId="1" fillId="0" borderId="87"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1" fillId="0" borderId="57" xfId="0" applyFont="1" applyBorder="1" applyAlignment="1">
      <alignment horizontal="center" vertical="center"/>
    </xf>
    <xf numFmtId="0" fontId="1" fillId="0" borderId="60" xfId="0" applyFont="1" applyBorder="1" applyAlignment="1">
      <alignment horizontal="center" vertical="center"/>
    </xf>
    <xf numFmtId="0" fontId="1" fillId="0" borderId="66" xfId="0" applyFont="1" applyBorder="1" applyAlignment="1">
      <alignment horizontal="center" vertical="center"/>
    </xf>
    <xf numFmtId="0" fontId="5" fillId="0" borderId="131" xfId="0" applyFont="1" applyBorder="1" applyAlignment="1">
      <alignment horizontal="center" vertical="center"/>
    </xf>
    <xf numFmtId="0" fontId="5" fillId="0" borderId="28" xfId="0" applyFont="1"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66" xfId="0" applyBorder="1" applyAlignment="1">
      <alignment horizontal="center" vertical="center"/>
    </xf>
    <xf numFmtId="0" fontId="0" fillId="0" borderId="46" xfId="0" applyBorder="1" applyAlignment="1">
      <alignment horizontal="left" vertical="center"/>
    </xf>
    <xf numFmtId="0" fontId="0" fillId="0" borderId="126" xfId="0" applyBorder="1" applyAlignment="1">
      <alignment horizontal="left" vertical="center"/>
    </xf>
    <xf numFmtId="181" fontId="1" fillId="0" borderId="129" xfId="0" applyNumberFormat="1" applyFont="1" applyBorder="1" applyAlignment="1">
      <alignment horizontal="right" vertical="center"/>
    </xf>
    <xf numFmtId="38" fontId="4" fillId="4" borderId="7" xfId="1" applyFont="1" applyFill="1" applyBorder="1" applyAlignment="1">
      <alignment horizontal="center" vertical="center"/>
    </xf>
    <xf numFmtId="38" fontId="4" fillId="4" borderId="16" xfId="1" applyFont="1" applyFill="1" applyBorder="1" applyAlignment="1">
      <alignment horizontal="center" vertical="center"/>
    </xf>
    <xf numFmtId="38" fontId="4" fillId="4" borderId="61" xfId="1" applyFont="1" applyFill="1" applyBorder="1" applyAlignment="1">
      <alignment horizontal="center" vertical="center"/>
    </xf>
    <xf numFmtId="38" fontId="1" fillId="4" borderId="42" xfId="1" applyFont="1" applyFill="1" applyBorder="1" applyAlignment="1">
      <alignment horizontal="center" vertical="center" wrapText="1"/>
    </xf>
    <xf numFmtId="38" fontId="1" fillId="4" borderId="107" xfId="1" applyFont="1" applyFill="1" applyBorder="1" applyAlignment="1">
      <alignment horizontal="center" vertical="center" wrapText="1"/>
    </xf>
    <xf numFmtId="189" fontId="7" fillId="0" borderId="30" xfId="1" applyNumberFormat="1" applyFont="1" applyFill="1" applyBorder="1" applyAlignment="1">
      <alignment horizontal="right" vertical="center"/>
    </xf>
    <xf numFmtId="189" fontId="7" fillId="0" borderId="132" xfId="1" applyNumberFormat="1" applyFont="1" applyFill="1" applyBorder="1" applyAlignment="1">
      <alignment horizontal="right" vertical="center"/>
    </xf>
    <xf numFmtId="38" fontId="13" fillId="0" borderId="0" xfId="1" applyFont="1" applyAlignment="1">
      <alignment horizontal="center" vertical="center"/>
    </xf>
    <xf numFmtId="189" fontId="7" fillId="0" borderId="113" xfId="1" applyNumberFormat="1" applyFont="1" applyFill="1" applyBorder="1" applyAlignment="1">
      <alignment horizontal="right" vertical="center"/>
    </xf>
    <xf numFmtId="38" fontId="1" fillId="4" borderId="51" xfId="1" applyFont="1" applyFill="1" applyBorder="1" applyAlignment="1">
      <alignment horizontal="center" vertical="center" wrapText="1"/>
    </xf>
    <xf numFmtId="38" fontId="1" fillId="4" borderId="108" xfId="1" applyFont="1" applyFill="1" applyBorder="1" applyAlignment="1">
      <alignment horizontal="center" vertical="center" wrapText="1"/>
    </xf>
    <xf numFmtId="38" fontId="4" fillId="4" borderId="60" xfId="1" applyFont="1" applyFill="1" applyBorder="1" applyAlignment="1">
      <alignment horizontal="center" vertical="center"/>
    </xf>
    <xf numFmtId="38" fontId="4" fillId="4" borderId="133" xfId="1" applyFont="1" applyFill="1" applyBorder="1" applyAlignment="1">
      <alignment horizontal="center" vertical="center"/>
    </xf>
    <xf numFmtId="38" fontId="1" fillId="4" borderId="46" xfId="1" applyFont="1" applyFill="1" applyBorder="1" applyAlignment="1">
      <alignment horizontal="center" vertical="center" wrapText="1"/>
    </xf>
    <xf numFmtId="189" fontId="7" fillId="0" borderId="45" xfId="1" applyNumberFormat="1" applyFont="1" applyFill="1" applyBorder="1" applyAlignment="1">
      <alignment horizontal="right" vertical="center"/>
    </xf>
    <xf numFmtId="38" fontId="4" fillId="4" borderId="57" xfId="1" applyFont="1" applyFill="1" applyBorder="1" applyAlignment="1">
      <alignment horizontal="center" vertical="center"/>
    </xf>
    <xf numFmtId="38" fontId="7" fillId="4" borderId="29" xfId="1" applyFont="1" applyFill="1" applyBorder="1" applyAlignment="1">
      <alignment horizontal="left" vertical="center" wrapText="1"/>
    </xf>
    <xf numFmtId="38" fontId="7" fillId="4" borderId="39" xfId="1" applyFont="1" applyFill="1" applyBorder="1" applyAlignment="1">
      <alignment horizontal="left" vertical="center" wrapText="1"/>
    </xf>
    <xf numFmtId="38" fontId="7" fillId="4" borderId="54" xfId="1" applyFont="1" applyFill="1" applyBorder="1" applyAlignment="1">
      <alignment horizontal="left" vertical="center" wrapText="1"/>
    </xf>
    <xf numFmtId="38" fontId="7" fillId="4" borderId="17"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62" xfId="1" applyFont="1" applyFill="1" applyBorder="1" applyAlignment="1">
      <alignment horizontal="left" vertical="center"/>
    </xf>
    <xf numFmtId="38" fontId="7" fillId="4" borderId="17" xfId="1" applyFont="1" applyFill="1" applyBorder="1" applyAlignment="1">
      <alignment horizontal="left" vertical="center" shrinkToFit="1"/>
    </xf>
    <xf numFmtId="38" fontId="7" fillId="4" borderId="47" xfId="1" applyFont="1" applyFill="1" applyBorder="1" applyAlignment="1">
      <alignment horizontal="left" vertical="center" shrinkToFit="1"/>
    </xf>
    <xf numFmtId="38" fontId="7" fillId="4" borderId="62" xfId="1" applyFont="1" applyFill="1" applyBorder="1" applyAlignment="1">
      <alignment horizontal="left" vertical="center" shrinkToFit="1"/>
    </xf>
    <xf numFmtId="38" fontId="7" fillId="4" borderId="113" xfId="1" applyFont="1" applyFill="1" applyBorder="1" applyAlignment="1">
      <alignment horizontal="center" vertical="center" wrapText="1"/>
    </xf>
    <xf numFmtId="38" fontId="7" fillId="4" borderId="40" xfId="1" applyFont="1" applyFill="1" applyBorder="1" applyAlignment="1">
      <alignment horizontal="center" vertical="center" wrapText="1"/>
    </xf>
    <xf numFmtId="38" fontId="7" fillId="4" borderId="132" xfId="1" applyFont="1" applyFill="1" applyBorder="1" applyAlignment="1">
      <alignment horizontal="center" vertical="center" wrapText="1"/>
    </xf>
    <xf numFmtId="38" fontId="7" fillId="4" borderId="17" xfId="1" applyFont="1" applyFill="1" applyBorder="1" applyAlignment="1">
      <alignment horizontal="left" vertical="center" wrapText="1"/>
    </xf>
    <xf numFmtId="38" fontId="7" fillId="4" borderId="47" xfId="1" applyFont="1" applyFill="1" applyBorder="1" applyAlignment="1">
      <alignment horizontal="left" vertical="center" wrapText="1"/>
    </xf>
    <xf numFmtId="38" fontId="7" fillId="4" borderId="62" xfId="1" applyFont="1" applyFill="1" applyBorder="1" applyAlignment="1">
      <alignment horizontal="left" vertical="center" wrapText="1"/>
    </xf>
    <xf numFmtId="38" fontId="1" fillId="4" borderId="28" xfId="1" applyFont="1" applyFill="1" applyBorder="1" applyAlignment="1">
      <alignment horizontal="center" vertical="center" wrapText="1"/>
    </xf>
    <xf numFmtId="38" fontId="1" fillId="4" borderId="48" xfId="1" applyFont="1" applyFill="1" applyBorder="1" applyAlignment="1">
      <alignment horizontal="center" vertical="center" wrapText="1"/>
    </xf>
    <xf numFmtId="38" fontId="1" fillId="4" borderId="134" xfId="1" applyFont="1" applyFill="1" applyBorder="1" applyAlignment="1">
      <alignment horizontal="center" vertical="center" wrapText="1"/>
    </xf>
    <xf numFmtId="38" fontId="7" fillId="4" borderId="127" xfId="1" applyFont="1" applyFill="1" applyBorder="1" applyAlignment="1">
      <alignment horizontal="center" vertical="center" wrapText="1"/>
    </xf>
    <xf numFmtId="38" fontId="7" fillId="4" borderId="98" xfId="1" applyFont="1" applyFill="1" applyBorder="1" applyAlignment="1">
      <alignment horizontal="center" vertical="center" wrapText="1"/>
    </xf>
    <xf numFmtId="38" fontId="7" fillId="4" borderId="9" xfId="1" applyFont="1" applyFill="1" applyBorder="1" applyAlignment="1">
      <alignment horizontal="center" vertical="center" wrapText="1"/>
    </xf>
    <xf numFmtId="38" fontId="7" fillId="4" borderId="121" xfId="1" applyFont="1" applyFill="1" applyBorder="1" applyAlignment="1">
      <alignment horizontal="center" vertical="center" wrapText="1"/>
    </xf>
    <xf numFmtId="38" fontId="7" fillId="4" borderId="128" xfId="1" applyFont="1" applyFill="1" applyBorder="1" applyAlignment="1">
      <alignment horizontal="center" vertical="center" wrapText="1"/>
    </xf>
    <xf numFmtId="38" fontId="7" fillId="4" borderId="67" xfId="1" applyFont="1" applyFill="1" applyBorder="1" applyAlignment="1">
      <alignment horizontal="center" vertical="center" wrapText="1"/>
    </xf>
    <xf numFmtId="38" fontId="7" fillId="4" borderId="29" xfId="1" applyFont="1" applyFill="1" applyBorder="1" applyAlignment="1">
      <alignment horizontal="center" vertical="center" wrapText="1"/>
    </xf>
    <xf numFmtId="38" fontId="7" fillId="4" borderId="39" xfId="1" applyFont="1" applyFill="1" applyBorder="1" applyAlignment="1">
      <alignment horizontal="center" vertical="center" wrapText="1"/>
    </xf>
    <xf numFmtId="38" fontId="7" fillId="4" borderId="44" xfId="1" applyFont="1" applyFill="1" applyBorder="1" applyAlignment="1">
      <alignment horizontal="center" vertical="center" wrapText="1"/>
    </xf>
    <xf numFmtId="38" fontId="7" fillId="4" borderId="28" xfId="1" applyFont="1" applyFill="1" applyBorder="1" applyAlignment="1">
      <alignment horizontal="center" vertical="center" wrapText="1"/>
    </xf>
    <xf numFmtId="38" fontId="7" fillId="4" borderId="46" xfId="1" applyFont="1" applyFill="1" applyBorder="1" applyAlignment="1">
      <alignment horizontal="center" vertical="center" wrapText="1"/>
    </xf>
    <xf numFmtId="38" fontId="7" fillId="4" borderId="126" xfId="1" applyFont="1" applyFill="1" applyBorder="1" applyAlignment="1">
      <alignment horizontal="center" vertical="center" wrapText="1"/>
    </xf>
    <xf numFmtId="38" fontId="1" fillId="4" borderId="121" xfId="1" applyFont="1" applyFill="1" applyBorder="1" applyAlignment="1">
      <alignment horizontal="center" vertical="center" wrapText="1"/>
    </xf>
    <xf numFmtId="38" fontId="1" fillId="4" borderId="9" xfId="1" applyFont="1" applyFill="1" applyBorder="1" applyAlignment="1">
      <alignment horizontal="center" vertical="center" wrapText="1"/>
    </xf>
    <xf numFmtId="38" fontId="1" fillId="4" borderId="0" xfId="1" applyFont="1" applyFill="1" applyBorder="1" applyAlignment="1">
      <alignment horizontal="center" vertical="center" wrapText="1"/>
    </xf>
    <xf numFmtId="38" fontId="7" fillId="4" borderId="29"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44" xfId="1" applyFont="1" applyFill="1" applyBorder="1" applyAlignment="1">
      <alignment horizontal="center" vertical="center"/>
    </xf>
    <xf numFmtId="38" fontId="7" fillId="4" borderId="28" xfId="1" applyFont="1" applyFill="1" applyBorder="1" applyAlignment="1">
      <alignment horizontal="center" vertical="center"/>
    </xf>
    <xf numFmtId="38" fontId="7" fillId="4" borderId="46" xfId="1" applyFont="1" applyFill="1" applyBorder="1" applyAlignment="1">
      <alignment horizontal="center" vertical="center"/>
    </xf>
    <xf numFmtId="38" fontId="7" fillId="4" borderId="126" xfId="1" applyFont="1" applyFill="1" applyBorder="1" applyAlignment="1">
      <alignment horizontal="center" vertical="center"/>
    </xf>
    <xf numFmtId="38" fontId="4" fillId="0" borderId="127" xfId="1" applyFont="1" applyBorder="1" applyAlignment="1">
      <alignment horizontal="center" vertical="center"/>
    </xf>
    <xf numFmtId="38" fontId="4" fillId="0" borderId="32" xfId="1" applyFont="1" applyBorder="1" applyAlignment="1">
      <alignment horizontal="center" vertical="center"/>
    </xf>
    <xf numFmtId="38" fontId="4" fillId="0" borderId="98" xfId="1" applyFont="1" applyBorder="1" applyAlignment="1">
      <alignment horizontal="center" vertical="center"/>
    </xf>
    <xf numFmtId="38" fontId="4" fillId="0" borderId="128" xfId="1" applyFont="1" applyBorder="1" applyAlignment="1">
      <alignment horizontal="center" vertical="center"/>
    </xf>
    <xf numFmtId="38" fontId="4" fillId="0" borderId="67" xfId="1" applyFont="1" applyBorder="1" applyAlignment="1">
      <alignment horizontal="center" vertical="center"/>
    </xf>
    <xf numFmtId="38" fontId="4" fillId="0" borderId="68" xfId="1" applyFont="1" applyBorder="1" applyAlignment="1">
      <alignment horizontal="center" vertical="center"/>
    </xf>
    <xf numFmtId="38" fontId="1" fillId="4" borderId="127" xfId="1" applyFont="1" applyFill="1" applyBorder="1" applyAlignment="1">
      <alignment horizontal="center" vertical="center" wrapText="1"/>
    </xf>
    <xf numFmtId="38" fontId="1" fillId="4" borderId="32" xfId="1" applyFont="1" applyFill="1" applyBorder="1" applyAlignment="1">
      <alignment horizontal="center" vertical="center" wrapText="1"/>
    </xf>
    <xf numFmtId="38" fontId="1" fillId="4" borderId="100" xfId="1" applyFont="1" applyFill="1" applyBorder="1" applyAlignment="1">
      <alignment horizontal="center" vertical="center" wrapText="1"/>
    </xf>
    <xf numFmtId="38" fontId="1" fillId="4" borderId="130" xfId="1" applyFont="1" applyFill="1" applyBorder="1" applyAlignment="1">
      <alignment horizontal="center" vertical="center" wrapText="1"/>
    </xf>
    <xf numFmtId="38" fontId="1" fillId="4" borderId="111" xfId="1" applyFont="1" applyFill="1" applyBorder="1" applyAlignment="1">
      <alignment horizontal="center" vertical="center" wrapText="1"/>
    </xf>
    <xf numFmtId="38" fontId="1" fillId="4" borderId="135" xfId="1" applyFont="1" applyFill="1" applyBorder="1" applyAlignment="1">
      <alignment horizontal="center" vertical="center" wrapText="1"/>
    </xf>
    <xf numFmtId="38" fontId="4" fillId="6" borderId="131" xfId="1" applyFont="1" applyFill="1" applyBorder="1" applyAlignment="1" applyProtection="1">
      <alignment horizontal="center" vertical="center"/>
      <protection locked="0"/>
    </xf>
    <xf numFmtId="38" fontId="4" fillId="6" borderId="32" xfId="1" applyFont="1" applyFill="1" applyBorder="1" applyAlignment="1" applyProtection="1">
      <alignment horizontal="center" vertical="center"/>
      <protection locked="0"/>
    </xf>
    <xf numFmtId="38" fontId="4" fillId="6" borderId="100" xfId="1" applyFont="1" applyFill="1" applyBorder="1" applyAlignment="1" applyProtection="1">
      <alignment horizontal="center" vertical="center"/>
      <protection locked="0"/>
    </xf>
    <xf numFmtId="38" fontId="4" fillId="6" borderId="101" xfId="1" applyFont="1" applyFill="1" applyBorder="1" applyAlignment="1" applyProtection="1">
      <alignment horizontal="center" vertical="center"/>
      <protection locked="0"/>
    </xf>
    <xf numFmtId="38" fontId="4" fillId="6" borderId="67" xfId="1" applyFont="1" applyFill="1" applyBorder="1" applyAlignment="1" applyProtection="1">
      <alignment horizontal="center" vertical="center"/>
      <protection locked="0"/>
    </xf>
    <xf numFmtId="38" fontId="4" fillId="6" borderId="69" xfId="1" applyFont="1" applyFill="1" applyBorder="1" applyAlignment="1" applyProtection="1">
      <alignment horizontal="center" vertical="center"/>
      <protection locked="0"/>
    </xf>
    <xf numFmtId="38" fontId="4" fillId="4" borderId="124" xfId="1" applyFont="1" applyFill="1" applyBorder="1" applyAlignment="1">
      <alignment horizontal="center" vertical="center"/>
    </xf>
    <xf numFmtId="38" fontId="7" fillId="4" borderId="28" xfId="1" applyFont="1" applyFill="1" applyBorder="1" applyAlignment="1">
      <alignment horizontal="left" vertical="center" shrinkToFit="1"/>
    </xf>
    <xf numFmtId="38" fontId="7" fillId="4" borderId="46" xfId="1" applyFont="1" applyFill="1" applyBorder="1" applyAlignment="1">
      <alignment horizontal="left" vertical="center" shrinkToFit="1"/>
    </xf>
    <xf numFmtId="38" fontId="7" fillId="4" borderId="135" xfId="1" applyFont="1" applyFill="1" applyBorder="1" applyAlignment="1">
      <alignment horizontal="left" vertical="center" shrinkToFit="1"/>
    </xf>
    <xf numFmtId="189" fontId="7" fillId="0" borderId="113" xfId="1" applyNumberFormat="1" applyFont="1" applyFill="1" applyBorder="1" applyAlignment="1">
      <alignment horizontal="center" vertical="center"/>
    </xf>
    <xf numFmtId="189" fontId="7" fillId="0" borderId="40" xfId="1" applyNumberFormat="1" applyFont="1" applyFill="1" applyBorder="1" applyAlignment="1">
      <alignment horizontal="center" vertical="center"/>
    </xf>
    <xf numFmtId="38" fontId="7" fillId="4" borderId="28" xfId="1" applyFont="1" applyFill="1" applyBorder="1" applyAlignment="1">
      <alignment horizontal="left" vertical="center" wrapText="1"/>
    </xf>
    <xf numFmtId="38" fontId="7" fillId="4" borderId="46" xfId="1" applyFont="1" applyFill="1" applyBorder="1" applyAlignment="1">
      <alignment horizontal="left" vertical="center" wrapText="1"/>
    </xf>
    <xf numFmtId="38" fontId="7" fillId="4" borderId="135" xfId="1" applyFont="1" applyFill="1" applyBorder="1" applyAlignment="1">
      <alignment horizontal="left" vertical="center" wrapText="1"/>
    </xf>
    <xf numFmtId="38" fontId="7" fillId="4" borderId="55" xfId="1" applyFont="1" applyFill="1" applyBorder="1" applyAlignment="1">
      <alignment horizontal="center" vertical="center"/>
    </xf>
    <xf numFmtId="38" fontId="7" fillId="4" borderId="0" xfId="1" applyFont="1" applyFill="1" applyBorder="1" applyAlignment="1">
      <alignment horizontal="center" vertical="center"/>
    </xf>
    <xf numFmtId="38" fontId="7" fillId="4" borderId="121" xfId="1" applyFont="1" applyFill="1" applyBorder="1" applyAlignment="1">
      <alignment horizontal="center" vertical="center"/>
    </xf>
    <xf numFmtId="38" fontId="7" fillId="4" borderId="113" xfId="1" applyFont="1" applyFill="1" applyBorder="1" applyAlignment="1">
      <alignment horizontal="center" vertical="center"/>
    </xf>
    <xf numFmtId="38" fontId="7" fillId="4" borderId="40" xfId="1" applyFont="1" applyFill="1" applyBorder="1" applyAlignment="1">
      <alignment horizontal="center" vertical="center"/>
    </xf>
    <xf numFmtId="38" fontId="7" fillId="4" borderId="132" xfId="1" applyFont="1" applyFill="1" applyBorder="1" applyAlignment="1">
      <alignment horizontal="center" vertical="center"/>
    </xf>
    <xf numFmtId="38" fontId="7" fillId="4" borderId="32" xfId="1" applyFont="1" applyFill="1" applyBorder="1" applyAlignment="1">
      <alignment horizontal="center" vertical="center" wrapText="1"/>
    </xf>
    <xf numFmtId="38" fontId="7" fillId="4" borderId="100" xfId="1" applyFont="1" applyFill="1" applyBorder="1" applyAlignment="1">
      <alignment horizontal="center" vertical="center" wrapText="1"/>
    </xf>
    <xf numFmtId="38" fontId="7" fillId="4" borderId="29" xfId="1" applyFont="1" applyFill="1" applyBorder="1" applyAlignment="1">
      <alignment horizontal="left" vertical="center"/>
    </xf>
    <xf numFmtId="38" fontId="0" fillId="4" borderId="39" xfId="1" applyFont="1" applyFill="1" applyBorder="1" applyAlignment="1">
      <alignment horizontal="left" vertical="center"/>
    </xf>
    <xf numFmtId="38" fontId="0" fillId="4" borderId="54" xfId="1" applyFont="1" applyFill="1" applyBorder="1" applyAlignment="1">
      <alignment horizontal="left" vertical="center"/>
    </xf>
    <xf numFmtId="38" fontId="7" fillId="4" borderId="17" xfId="1" applyFont="1" applyFill="1" applyBorder="1" applyAlignment="1">
      <alignment horizontal="left" vertical="center" wrapText="1" shrinkToFit="1"/>
    </xf>
    <xf numFmtId="38" fontId="7" fillId="4" borderId="47" xfId="1" applyFont="1" applyFill="1" applyBorder="1" applyAlignment="1">
      <alignment horizontal="left" vertical="center" wrapText="1" shrinkToFit="1"/>
    </xf>
    <xf numFmtId="38" fontId="7" fillId="4" borderId="62" xfId="1" applyFont="1" applyFill="1" applyBorder="1" applyAlignment="1">
      <alignment horizontal="left" vertical="center" wrapText="1" shrinkToFit="1"/>
    </xf>
    <xf numFmtId="38" fontId="7" fillId="4" borderId="39" xfId="1" applyFont="1" applyFill="1" applyBorder="1" applyAlignment="1">
      <alignment horizontal="left" vertical="center"/>
    </xf>
    <xf numFmtId="38" fontId="7" fillId="4" borderId="49" xfId="1" applyFont="1" applyFill="1" applyBorder="1" applyAlignment="1">
      <alignment horizontal="left" vertical="center"/>
    </xf>
    <xf numFmtId="38" fontId="0" fillId="4" borderId="38" xfId="1" applyFont="1" applyFill="1" applyBorder="1" applyAlignment="1">
      <alignment horizontal="left" vertical="center"/>
    </xf>
    <xf numFmtId="38" fontId="0" fillId="4" borderId="136" xfId="1" applyFont="1" applyFill="1" applyBorder="1" applyAlignment="1">
      <alignment horizontal="left" vertical="center"/>
    </xf>
    <xf numFmtId="38" fontId="7" fillId="4" borderId="127" xfId="1" applyFont="1" applyFill="1" applyBorder="1" applyAlignment="1">
      <alignment horizontal="center" vertical="center" textRotation="255" wrapText="1"/>
    </xf>
    <xf numFmtId="38" fontId="7" fillId="4" borderId="98" xfId="1" applyFont="1" applyFill="1" applyBorder="1" applyAlignment="1">
      <alignment horizontal="center" vertical="center" textRotation="255" wrapText="1"/>
    </xf>
    <xf numFmtId="38" fontId="7" fillId="4" borderId="9" xfId="1" applyFont="1" applyFill="1" applyBorder="1" applyAlignment="1">
      <alignment horizontal="center" vertical="center" textRotation="255" wrapText="1"/>
    </xf>
    <xf numFmtId="38" fontId="7" fillId="4" borderId="121" xfId="1" applyFont="1" applyFill="1" applyBorder="1" applyAlignment="1">
      <alignment horizontal="center" vertical="center" textRotation="255" wrapText="1"/>
    </xf>
    <xf numFmtId="38" fontId="7" fillId="4" borderId="128" xfId="1" applyFont="1" applyFill="1" applyBorder="1" applyAlignment="1">
      <alignment horizontal="center" vertical="center" textRotation="255" wrapText="1"/>
    </xf>
    <xf numFmtId="38" fontId="7" fillId="4" borderId="67" xfId="1" applyFont="1" applyFill="1" applyBorder="1" applyAlignment="1">
      <alignment horizontal="center" vertical="center" textRotation="255" wrapText="1"/>
    </xf>
    <xf numFmtId="189" fontId="7" fillId="0" borderId="128" xfId="1" applyNumberFormat="1" applyFont="1" applyFill="1" applyBorder="1" applyAlignment="1">
      <alignment horizontal="right" vertical="center"/>
    </xf>
    <xf numFmtId="189" fontId="7" fillId="0" borderId="69" xfId="1" applyNumberFormat="1" applyFont="1" applyFill="1" applyBorder="1" applyAlignment="1">
      <alignment horizontal="right" vertical="center"/>
    </xf>
    <xf numFmtId="189" fontId="7" fillId="0" borderId="40" xfId="1" applyNumberFormat="1" applyFont="1" applyFill="1" applyBorder="1" applyAlignment="1">
      <alignment horizontal="right" vertical="center"/>
    </xf>
    <xf numFmtId="189" fontId="7" fillId="0" borderId="131" xfId="1" applyNumberFormat="1" applyFont="1" applyFill="1" applyBorder="1" applyAlignment="1">
      <alignment horizontal="center" vertical="center"/>
    </xf>
    <xf numFmtId="189" fontId="7" fillId="0" borderId="100" xfId="1" applyNumberFormat="1" applyFont="1" applyFill="1" applyBorder="1" applyAlignment="1">
      <alignment horizontal="center" vertical="center"/>
    </xf>
    <xf numFmtId="189" fontId="7" fillId="0" borderId="101" xfId="1" applyNumberFormat="1" applyFont="1" applyFill="1" applyBorder="1" applyAlignment="1">
      <alignment horizontal="center" vertical="center"/>
    </xf>
    <xf numFmtId="189" fontId="7" fillId="0" borderId="69" xfId="1" applyNumberFormat="1" applyFont="1" applyFill="1" applyBorder="1" applyAlignment="1">
      <alignment horizontal="center" vertical="center"/>
    </xf>
    <xf numFmtId="40" fontId="7" fillId="5" borderId="137" xfId="1" applyNumberFormat="1" applyFont="1" applyFill="1" applyBorder="1" applyAlignment="1">
      <alignment horizontal="center" vertical="center"/>
    </xf>
    <xf numFmtId="40" fontId="7" fillId="5" borderId="138" xfId="1" applyNumberFormat="1" applyFont="1" applyFill="1" applyBorder="1" applyAlignment="1">
      <alignment horizontal="center" vertical="center"/>
    </xf>
    <xf numFmtId="38" fontId="7" fillId="0" borderId="139" xfId="1" applyFont="1" applyFill="1" applyBorder="1" applyAlignment="1">
      <alignment horizontal="center" vertical="center"/>
    </xf>
    <xf numFmtId="38" fontId="7" fillId="0" borderId="140" xfId="1" applyFont="1" applyFill="1" applyBorder="1" applyAlignment="1">
      <alignment horizontal="center" vertical="center"/>
    </xf>
    <xf numFmtId="40" fontId="7" fillId="5" borderId="93" xfId="1" applyNumberFormat="1" applyFont="1" applyFill="1" applyBorder="1" applyAlignment="1">
      <alignment horizontal="center" vertical="center"/>
    </xf>
    <xf numFmtId="40" fontId="7" fillId="5" borderId="141" xfId="1" applyNumberFormat="1" applyFont="1" applyFill="1" applyBorder="1" applyAlignment="1">
      <alignment horizontal="center" vertical="center"/>
    </xf>
    <xf numFmtId="40" fontId="7" fillId="5" borderId="77" xfId="1" applyNumberFormat="1" applyFont="1" applyFill="1" applyBorder="1" applyAlignment="1">
      <alignment horizontal="center" vertical="center"/>
    </xf>
    <xf numFmtId="38" fontId="7" fillId="0" borderId="142" xfId="1" applyFont="1" applyFill="1" applyBorder="1" applyAlignment="1">
      <alignment horizontal="center" vertical="center"/>
    </xf>
    <xf numFmtId="38" fontId="7" fillId="0" borderId="143" xfId="1" applyFont="1" applyFill="1" applyBorder="1" applyAlignment="1">
      <alignment horizontal="center" vertical="center"/>
    </xf>
    <xf numFmtId="38" fontId="7" fillId="5" borderId="137" xfId="1" applyFont="1" applyFill="1" applyBorder="1" applyAlignment="1">
      <alignment horizontal="center" vertical="center"/>
    </xf>
    <xf numFmtId="38" fontId="7" fillId="5" borderId="138" xfId="1" applyFont="1" applyFill="1" applyBorder="1" applyAlignment="1">
      <alignment horizontal="center" vertical="center"/>
    </xf>
    <xf numFmtId="38" fontId="0" fillId="4" borderId="71" xfId="1" applyFont="1" applyFill="1" applyBorder="1" applyAlignment="1">
      <alignment horizontal="center" vertical="center" shrinkToFit="1"/>
    </xf>
    <xf numFmtId="38" fontId="0" fillId="4" borderId="73" xfId="1" applyFont="1" applyFill="1" applyBorder="1" applyAlignment="1">
      <alignment horizontal="center" vertical="center" shrinkToFit="1"/>
    </xf>
    <xf numFmtId="38" fontId="0" fillId="4" borderId="47" xfId="1" applyFont="1" applyFill="1" applyBorder="1" applyAlignment="1">
      <alignment horizontal="left" vertical="center"/>
    </xf>
    <xf numFmtId="38" fontId="0" fillId="4" borderId="62" xfId="1" applyFont="1" applyFill="1" applyBorder="1" applyAlignment="1">
      <alignment horizontal="left" vertical="center"/>
    </xf>
    <xf numFmtId="38" fontId="7" fillId="4" borderId="54" xfId="1" applyFont="1" applyFill="1" applyBorder="1" applyAlignment="1">
      <alignment horizontal="center" vertical="center" wrapText="1"/>
    </xf>
    <xf numFmtId="0" fontId="0" fillId="0" borderId="9" xfId="0" applyBorder="1">
      <alignment vertical="center"/>
    </xf>
    <xf numFmtId="0" fontId="0" fillId="0" borderId="0" xfId="0">
      <alignment vertical="center"/>
    </xf>
    <xf numFmtId="38" fontId="7" fillId="4" borderId="16" xfId="1" applyFont="1" applyFill="1" applyBorder="1" applyAlignment="1">
      <alignment horizontal="left" vertical="center"/>
    </xf>
    <xf numFmtId="38" fontId="0" fillId="4" borderId="57" xfId="1" applyFont="1" applyFill="1" applyBorder="1" applyAlignment="1">
      <alignment horizontal="left" vertical="center"/>
    </xf>
    <xf numFmtId="38" fontId="0" fillId="4" borderId="61" xfId="1" applyFont="1" applyFill="1" applyBorder="1" applyAlignment="1">
      <alignment horizontal="left" vertical="center"/>
    </xf>
    <xf numFmtId="38" fontId="7" fillId="4" borderId="69" xfId="1" applyFont="1" applyFill="1" applyBorder="1" applyAlignment="1">
      <alignment horizontal="center" vertical="center" wrapText="1"/>
    </xf>
    <xf numFmtId="38" fontId="7" fillId="5" borderId="93" xfId="1" applyFont="1" applyFill="1" applyBorder="1" applyAlignment="1">
      <alignment horizontal="center" vertical="center"/>
    </xf>
    <xf numFmtId="38" fontId="7" fillId="5" borderId="141" xfId="1" applyFont="1" applyFill="1" applyBorder="1" applyAlignment="1">
      <alignment horizontal="center" vertical="center"/>
    </xf>
    <xf numFmtId="189" fontId="7" fillId="0" borderId="127" xfId="1" applyNumberFormat="1" applyFont="1" applyFill="1" applyBorder="1" applyAlignment="1">
      <alignment horizontal="center" vertical="center"/>
    </xf>
    <xf numFmtId="189" fontId="7" fillId="0" borderId="98" xfId="1" applyNumberFormat="1" applyFont="1" applyFill="1" applyBorder="1" applyAlignment="1">
      <alignment horizontal="center" vertical="center"/>
    </xf>
    <xf numFmtId="189" fontId="7" fillId="0" borderId="128" xfId="1" applyNumberFormat="1" applyFont="1" applyFill="1" applyBorder="1" applyAlignment="1">
      <alignment horizontal="center" vertical="center"/>
    </xf>
    <xf numFmtId="189" fontId="7" fillId="0" borderId="68" xfId="1" applyNumberFormat="1" applyFont="1" applyFill="1" applyBorder="1" applyAlignment="1">
      <alignment horizontal="center" vertical="center"/>
    </xf>
    <xf numFmtId="38" fontId="7" fillId="7" borderId="142" xfId="1" applyFont="1" applyFill="1" applyBorder="1" applyAlignment="1">
      <alignment horizontal="center" vertical="center"/>
    </xf>
    <xf numFmtId="38" fontId="7" fillId="7" borderId="143" xfId="1" applyFont="1" applyFill="1" applyBorder="1" applyAlignment="1">
      <alignment horizontal="center" vertical="center"/>
    </xf>
    <xf numFmtId="38" fontId="7" fillId="0" borderId="144" xfId="1" applyFont="1" applyFill="1" applyBorder="1" applyAlignment="1">
      <alignment horizontal="center" vertical="center"/>
    </xf>
    <xf numFmtId="38" fontId="7" fillId="0" borderId="145" xfId="1" applyFont="1" applyFill="1" applyBorder="1" applyAlignment="1">
      <alignment horizontal="center" vertical="center"/>
    </xf>
    <xf numFmtId="189" fontId="7" fillId="0" borderId="32" xfId="1" applyNumberFormat="1" applyFont="1" applyFill="1" applyBorder="1" applyAlignment="1">
      <alignment horizontal="center" vertical="center"/>
    </xf>
    <xf numFmtId="189" fontId="7" fillId="0" borderId="67" xfId="1" applyNumberFormat="1" applyFont="1" applyFill="1" applyBorder="1" applyAlignment="1">
      <alignment horizontal="center" vertical="center"/>
    </xf>
  </cellXfs>
  <cellStyles count="2">
    <cellStyle name="桁区切り" xfId="1" builtinId="6"/>
    <cellStyle name="標準" xfId="0" builtinId="0"/>
  </cellStyles>
  <dxfs count="5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111125</xdr:colOff>
      <xdr:row>0</xdr:row>
      <xdr:rowOff>117475</xdr:rowOff>
    </xdr:from>
    <xdr:to>
      <xdr:col>6</xdr:col>
      <xdr:colOff>168275</xdr:colOff>
      <xdr:row>2</xdr:row>
      <xdr:rowOff>76392</xdr:rowOff>
    </xdr:to>
    <xdr:sp macro="" textlink="">
      <xdr:nvSpPr>
        <xdr:cNvPr id="6150" name="Text Box 6">
          <a:extLst>
            <a:ext uri="{FF2B5EF4-FFF2-40B4-BE49-F238E27FC236}">
              <a16:creationId xmlns:a16="http://schemas.microsoft.com/office/drawing/2014/main" id="{C63E6797-04AD-7B23-0048-F0638632358E}"/>
            </a:ext>
          </a:extLst>
        </xdr:cNvPr>
        <xdr:cNvSpPr txBox="1">
          <a:spLocks noChangeArrowheads="1"/>
        </xdr:cNvSpPr>
      </xdr:nvSpPr>
      <xdr:spPr bwMode="auto">
        <a:xfrm>
          <a:off x="219075" y="85725"/>
          <a:ext cx="1028700" cy="333375"/>
        </a:xfrm>
        <a:prstGeom prst="rect">
          <a:avLst/>
        </a:pr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30</xdr:row>
      <xdr:rowOff>0</xdr:rowOff>
    </xdr:from>
    <xdr:to>
      <xdr:col>25</xdr:col>
      <xdr:colOff>0</xdr:colOff>
      <xdr:row>30</xdr:row>
      <xdr:rowOff>0</xdr:rowOff>
    </xdr:to>
    <xdr:sp macro="" textlink="">
      <xdr:nvSpPr>
        <xdr:cNvPr id="42893" name="Line 2" hidden="1">
          <a:extLst>
            <a:ext uri="{FF2B5EF4-FFF2-40B4-BE49-F238E27FC236}">
              <a16:creationId xmlns:a16="http://schemas.microsoft.com/office/drawing/2014/main" id="{4557AAFB-6797-D88A-DA39-48FACDC73F4A}"/>
            </a:ext>
          </a:extLst>
        </xdr:cNvPr>
        <xdr:cNvSpPr>
          <a:spLocks noChangeShapeType="1"/>
        </xdr:cNvSpPr>
      </xdr:nvSpPr>
      <xdr:spPr bwMode="auto">
        <a:xfrm flipV="1">
          <a:off x="1180147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40</xdr:row>
      <xdr:rowOff>0</xdr:rowOff>
    </xdr:from>
    <xdr:to>
      <xdr:col>25</xdr:col>
      <xdr:colOff>0</xdr:colOff>
      <xdr:row>40</xdr:row>
      <xdr:rowOff>0</xdr:rowOff>
    </xdr:to>
    <xdr:sp macro="" textlink="">
      <xdr:nvSpPr>
        <xdr:cNvPr id="42894" name="Line 3" hidden="1">
          <a:extLst>
            <a:ext uri="{FF2B5EF4-FFF2-40B4-BE49-F238E27FC236}">
              <a16:creationId xmlns:a16="http://schemas.microsoft.com/office/drawing/2014/main" id="{53BB0492-8AC3-15BC-B7E4-30F90D1F8A64}"/>
            </a:ext>
          </a:extLst>
        </xdr:cNvPr>
        <xdr:cNvSpPr>
          <a:spLocks noChangeShapeType="1"/>
        </xdr:cNvSpPr>
      </xdr:nvSpPr>
      <xdr:spPr bwMode="auto">
        <a:xfrm flipH="1">
          <a:off x="1180147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1009650</xdr:colOff>
      <xdr:row>40</xdr:row>
      <xdr:rowOff>0</xdr:rowOff>
    </xdr:from>
    <xdr:to>
      <xdr:col>24</xdr:col>
      <xdr:colOff>809625</xdr:colOff>
      <xdr:row>40</xdr:row>
      <xdr:rowOff>0</xdr:rowOff>
    </xdr:to>
    <xdr:sp macro="" textlink="">
      <xdr:nvSpPr>
        <xdr:cNvPr id="42895" name="Line 4" hidden="1">
          <a:extLst>
            <a:ext uri="{FF2B5EF4-FFF2-40B4-BE49-F238E27FC236}">
              <a16:creationId xmlns:a16="http://schemas.microsoft.com/office/drawing/2014/main" id="{07937938-D83D-6C72-24E8-4EA895C10826}"/>
            </a:ext>
          </a:extLst>
        </xdr:cNvPr>
        <xdr:cNvSpPr>
          <a:spLocks noChangeShapeType="1"/>
        </xdr:cNvSpPr>
      </xdr:nvSpPr>
      <xdr:spPr bwMode="auto">
        <a:xfrm>
          <a:off x="118014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1009650</xdr:colOff>
      <xdr:row>40</xdr:row>
      <xdr:rowOff>0</xdr:rowOff>
    </xdr:from>
    <xdr:to>
      <xdr:col>24</xdr:col>
      <xdr:colOff>809625</xdr:colOff>
      <xdr:row>40</xdr:row>
      <xdr:rowOff>0</xdr:rowOff>
    </xdr:to>
    <xdr:sp macro="" textlink="">
      <xdr:nvSpPr>
        <xdr:cNvPr id="42896" name="Line 5" hidden="1">
          <a:extLst>
            <a:ext uri="{FF2B5EF4-FFF2-40B4-BE49-F238E27FC236}">
              <a16:creationId xmlns:a16="http://schemas.microsoft.com/office/drawing/2014/main" id="{C5E62712-2BAA-B8E1-C9E4-3FF495A2C562}"/>
            </a:ext>
          </a:extLst>
        </xdr:cNvPr>
        <xdr:cNvSpPr>
          <a:spLocks noChangeShapeType="1"/>
        </xdr:cNvSpPr>
      </xdr:nvSpPr>
      <xdr:spPr bwMode="auto">
        <a:xfrm>
          <a:off x="118014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0</xdr:colOff>
      <xdr:row>37</xdr:row>
      <xdr:rowOff>0</xdr:rowOff>
    </xdr:from>
    <xdr:to>
      <xdr:col>25</xdr:col>
      <xdr:colOff>0</xdr:colOff>
      <xdr:row>37</xdr:row>
      <xdr:rowOff>0</xdr:rowOff>
    </xdr:to>
    <xdr:sp macro="" textlink="">
      <xdr:nvSpPr>
        <xdr:cNvPr id="42897" name="Line 12" hidden="1">
          <a:extLst>
            <a:ext uri="{FF2B5EF4-FFF2-40B4-BE49-F238E27FC236}">
              <a16:creationId xmlns:a16="http://schemas.microsoft.com/office/drawing/2014/main" id="{10043E87-8404-D166-5F53-C8E6D080BDBE}"/>
            </a:ext>
          </a:extLst>
        </xdr:cNvPr>
        <xdr:cNvSpPr>
          <a:spLocks noChangeShapeType="1"/>
        </xdr:cNvSpPr>
      </xdr:nvSpPr>
      <xdr:spPr bwMode="auto">
        <a:xfrm flipH="1">
          <a:off x="118014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30</xdr:row>
      <xdr:rowOff>0</xdr:rowOff>
    </xdr:from>
    <xdr:to>
      <xdr:col>27</xdr:col>
      <xdr:colOff>0</xdr:colOff>
      <xdr:row>30</xdr:row>
      <xdr:rowOff>0</xdr:rowOff>
    </xdr:to>
    <xdr:sp macro="" textlink="">
      <xdr:nvSpPr>
        <xdr:cNvPr id="42898" name="Line 2" hidden="1">
          <a:extLst>
            <a:ext uri="{FF2B5EF4-FFF2-40B4-BE49-F238E27FC236}">
              <a16:creationId xmlns:a16="http://schemas.microsoft.com/office/drawing/2014/main" id="{97756A63-E958-057C-9AC1-CC46221EE1EE}"/>
            </a:ext>
          </a:extLst>
        </xdr:cNvPr>
        <xdr:cNvSpPr>
          <a:spLocks noChangeShapeType="1"/>
        </xdr:cNvSpPr>
      </xdr:nvSpPr>
      <xdr:spPr bwMode="auto">
        <a:xfrm flipV="1">
          <a:off x="1349692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40</xdr:row>
      <xdr:rowOff>0</xdr:rowOff>
    </xdr:from>
    <xdr:to>
      <xdr:col>27</xdr:col>
      <xdr:colOff>0</xdr:colOff>
      <xdr:row>40</xdr:row>
      <xdr:rowOff>0</xdr:rowOff>
    </xdr:to>
    <xdr:sp macro="" textlink="">
      <xdr:nvSpPr>
        <xdr:cNvPr id="42899" name="Line 3" hidden="1">
          <a:extLst>
            <a:ext uri="{FF2B5EF4-FFF2-40B4-BE49-F238E27FC236}">
              <a16:creationId xmlns:a16="http://schemas.microsoft.com/office/drawing/2014/main" id="{C0E7347B-84E8-D3AB-E3F6-C7FE7BFF0FBE}"/>
            </a:ext>
          </a:extLst>
        </xdr:cNvPr>
        <xdr:cNvSpPr>
          <a:spLocks noChangeShapeType="1"/>
        </xdr:cNvSpPr>
      </xdr:nvSpPr>
      <xdr:spPr bwMode="auto">
        <a:xfrm flipH="1">
          <a:off x="1349692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1009650</xdr:colOff>
      <xdr:row>40</xdr:row>
      <xdr:rowOff>0</xdr:rowOff>
    </xdr:from>
    <xdr:to>
      <xdr:col>26</xdr:col>
      <xdr:colOff>809625</xdr:colOff>
      <xdr:row>40</xdr:row>
      <xdr:rowOff>0</xdr:rowOff>
    </xdr:to>
    <xdr:sp macro="" textlink="">
      <xdr:nvSpPr>
        <xdr:cNvPr id="42900" name="Line 4" hidden="1">
          <a:extLst>
            <a:ext uri="{FF2B5EF4-FFF2-40B4-BE49-F238E27FC236}">
              <a16:creationId xmlns:a16="http://schemas.microsoft.com/office/drawing/2014/main" id="{843167BC-8D90-77B3-FBA8-1CA6F4BBE338}"/>
            </a:ext>
          </a:extLst>
        </xdr:cNvPr>
        <xdr:cNvSpPr>
          <a:spLocks noChangeShapeType="1"/>
        </xdr:cNvSpPr>
      </xdr:nvSpPr>
      <xdr:spPr bwMode="auto">
        <a:xfrm>
          <a:off x="134969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1009650</xdr:colOff>
      <xdr:row>40</xdr:row>
      <xdr:rowOff>0</xdr:rowOff>
    </xdr:from>
    <xdr:to>
      <xdr:col>26</xdr:col>
      <xdr:colOff>809625</xdr:colOff>
      <xdr:row>40</xdr:row>
      <xdr:rowOff>0</xdr:rowOff>
    </xdr:to>
    <xdr:sp macro="" textlink="">
      <xdr:nvSpPr>
        <xdr:cNvPr id="42901" name="Line 5" hidden="1">
          <a:extLst>
            <a:ext uri="{FF2B5EF4-FFF2-40B4-BE49-F238E27FC236}">
              <a16:creationId xmlns:a16="http://schemas.microsoft.com/office/drawing/2014/main" id="{AD921559-B356-3F42-FC92-B1D420BA55D9}"/>
            </a:ext>
          </a:extLst>
        </xdr:cNvPr>
        <xdr:cNvSpPr>
          <a:spLocks noChangeShapeType="1"/>
        </xdr:cNvSpPr>
      </xdr:nvSpPr>
      <xdr:spPr bwMode="auto">
        <a:xfrm>
          <a:off x="134969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37</xdr:row>
      <xdr:rowOff>0</xdr:rowOff>
    </xdr:from>
    <xdr:to>
      <xdr:col>27</xdr:col>
      <xdr:colOff>0</xdr:colOff>
      <xdr:row>37</xdr:row>
      <xdr:rowOff>0</xdr:rowOff>
    </xdr:to>
    <xdr:sp macro="" textlink="">
      <xdr:nvSpPr>
        <xdr:cNvPr id="42902" name="Line 12" hidden="1">
          <a:extLst>
            <a:ext uri="{FF2B5EF4-FFF2-40B4-BE49-F238E27FC236}">
              <a16:creationId xmlns:a16="http://schemas.microsoft.com/office/drawing/2014/main" id="{08A23789-121E-5AE8-4689-F5AF3C9A823C}"/>
            </a:ext>
          </a:extLst>
        </xdr:cNvPr>
        <xdr:cNvSpPr>
          <a:spLocks noChangeShapeType="1"/>
        </xdr:cNvSpPr>
      </xdr:nvSpPr>
      <xdr:spPr bwMode="auto">
        <a:xfrm flipH="1">
          <a:off x="1349692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30</xdr:row>
      <xdr:rowOff>0</xdr:rowOff>
    </xdr:from>
    <xdr:to>
      <xdr:col>27</xdr:col>
      <xdr:colOff>0</xdr:colOff>
      <xdr:row>30</xdr:row>
      <xdr:rowOff>0</xdr:rowOff>
    </xdr:to>
    <xdr:sp macro="" textlink="">
      <xdr:nvSpPr>
        <xdr:cNvPr id="42903" name="Line 2" hidden="1">
          <a:extLst>
            <a:ext uri="{FF2B5EF4-FFF2-40B4-BE49-F238E27FC236}">
              <a16:creationId xmlns:a16="http://schemas.microsoft.com/office/drawing/2014/main" id="{E80F010C-03FF-6D36-B787-0888C2451491}"/>
            </a:ext>
          </a:extLst>
        </xdr:cNvPr>
        <xdr:cNvSpPr>
          <a:spLocks noChangeShapeType="1"/>
        </xdr:cNvSpPr>
      </xdr:nvSpPr>
      <xdr:spPr bwMode="auto">
        <a:xfrm flipV="1">
          <a:off x="1349692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37</xdr:row>
      <xdr:rowOff>0</xdr:rowOff>
    </xdr:from>
    <xdr:to>
      <xdr:col>27</xdr:col>
      <xdr:colOff>0</xdr:colOff>
      <xdr:row>37</xdr:row>
      <xdr:rowOff>0</xdr:rowOff>
    </xdr:to>
    <xdr:sp macro="" textlink="">
      <xdr:nvSpPr>
        <xdr:cNvPr id="42904" name="Line 12" hidden="1">
          <a:extLst>
            <a:ext uri="{FF2B5EF4-FFF2-40B4-BE49-F238E27FC236}">
              <a16:creationId xmlns:a16="http://schemas.microsoft.com/office/drawing/2014/main" id="{D175D1E0-8223-C52D-84AF-4FC608062D57}"/>
            </a:ext>
          </a:extLst>
        </xdr:cNvPr>
        <xdr:cNvSpPr>
          <a:spLocks noChangeShapeType="1"/>
        </xdr:cNvSpPr>
      </xdr:nvSpPr>
      <xdr:spPr bwMode="auto">
        <a:xfrm flipH="1">
          <a:off x="1349692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1009650</xdr:colOff>
      <xdr:row>40</xdr:row>
      <xdr:rowOff>0</xdr:rowOff>
    </xdr:from>
    <xdr:to>
      <xdr:col>28</xdr:col>
      <xdr:colOff>809625</xdr:colOff>
      <xdr:row>40</xdr:row>
      <xdr:rowOff>0</xdr:rowOff>
    </xdr:to>
    <xdr:sp macro="" textlink="">
      <xdr:nvSpPr>
        <xdr:cNvPr id="42905" name="Line 8" hidden="1">
          <a:extLst>
            <a:ext uri="{FF2B5EF4-FFF2-40B4-BE49-F238E27FC236}">
              <a16:creationId xmlns:a16="http://schemas.microsoft.com/office/drawing/2014/main" id="{9FF63E71-0668-AB0E-DD5A-75C0A1947384}"/>
            </a:ext>
          </a:extLst>
        </xdr:cNvPr>
        <xdr:cNvSpPr>
          <a:spLocks noChangeShapeType="1"/>
        </xdr:cNvSpPr>
      </xdr:nvSpPr>
      <xdr:spPr bwMode="auto">
        <a:xfrm>
          <a:off x="151923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1009650</xdr:colOff>
      <xdr:row>40</xdr:row>
      <xdr:rowOff>0</xdr:rowOff>
    </xdr:from>
    <xdr:to>
      <xdr:col>28</xdr:col>
      <xdr:colOff>809625</xdr:colOff>
      <xdr:row>40</xdr:row>
      <xdr:rowOff>0</xdr:rowOff>
    </xdr:to>
    <xdr:sp macro="" textlink="">
      <xdr:nvSpPr>
        <xdr:cNvPr id="42906" name="Line 9" hidden="1">
          <a:extLst>
            <a:ext uri="{FF2B5EF4-FFF2-40B4-BE49-F238E27FC236}">
              <a16:creationId xmlns:a16="http://schemas.microsoft.com/office/drawing/2014/main" id="{82E2FC3C-A8E7-090C-F57B-B23E6C62306F}"/>
            </a:ext>
          </a:extLst>
        </xdr:cNvPr>
        <xdr:cNvSpPr>
          <a:spLocks noChangeShapeType="1"/>
        </xdr:cNvSpPr>
      </xdr:nvSpPr>
      <xdr:spPr bwMode="auto">
        <a:xfrm>
          <a:off x="151923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1009650</xdr:colOff>
      <xdr:row>40</xdr:row>
      <xdr:rowOff>0</xdr:rowOff>
    </xdr:from>
    <xdr:to>
      <xdr:col>30</xdr:col>
      <xdr:colOff>809625</xdr:colOff>
      <xdr:row>40</xdr:row>
      <xdr:rowOff>0</xdr:rowOff>
    </xdr:to>
    <xdr:sp macro="" textlink="">
      <xdr:nvSpPr>
        <xdr:cNvPr id="42907" name="Line 6" hidden="1">
          <a:extLst>
            <a:ext uri="{FF2B5EF4-FFF2-40B4-BE49-F238E27FC236}">
              <a16:creationId xmlns:a16="http://schemas.microsoft.com/office/drawing/2014/main" id="{748AC946-78E0-583F-2272-4C00CDA37037}"/>
            </a:ext>
          </a:extLst>
        </xdr:cNvPr>
        <xdr:cNvSpPr>
          <a:spLocks noChangeShapeType="1"/>
        </xdr:cNvSpPr>
      </xdr:nvSpPr>
      <xdr:spPr bwMode="auto">
        <a:xfrm>
          <a:off x="168878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1009650</xdr:colOff>
      <xdr:row>40</xdr:row>
      <xdr:rowOff>0</xdr:rowOff>
    </xdr:from>
    <xdr:to>
      <xdr:col>30</xdr:col>
      <xdr:colOff>809625</xdr:colOff>
      <xdr:row>40</xdr:row>
      <xdr:rowOff>0</xdr:rowOff>
    </xdr:to>
    <xdr:sp macro="" textlink="">
      <xdr:nvSpPr>
        <xdr:cNvPr id="42908" name="Line 7" hidden="1">
          <a:extLst>
            <a:ext uri="{FF2B5EF4-FFF2-40B4-BE49-F238E27FC236}">
              <a16:creationId xmlns:a16="http://schemas.microsoft.com/office/drawing/2014/main" id="{F3F21292-95A9-C3A5-25CD-9A738075A3F6}"/>
            </a:ext>
          </a:extLst>
        </xdr:cNvPr>
        <xdr:cNvSpPr>
          <a:spLocks noChangeShapeType="1"/>
        </xdr:cNvSpPr>
      </xdr:nvSpPr>
      <xdr:spPr bwMode="auto">
        <a:xfrm>
          <a:off x="168878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30</xdr:row>
      <xdr:rowOff>0</xdr:rowOff>
    </xdr:from>
    <xdr:to>
      <xdr:col>15</xdr:col>
      <xdr:colOff>0</xdr:colOff>
      <xdr:row>30</xdr:row>
      <xdr:rowOff>0</xdr:rowOff>
    </xdr:to>
    <xdr:sp macro="" textlink="">
      <xdr:nvSpPr>
        <xdr:cNvPr id="42909" name="Line 2" hidden="1">
          <a:extLst>
            <a:ext uri="{FF2B5EF4-FFF2-40B4-BE49-F238E27FC236}">
              <a16:creationId xmlns:a16="http://schemas.microsoft.com/office/drawing/2014/main" id="{C7701D43-CF85-632B-4C09-959C224C114E}"/>
            </a:ext>
          </a:extLst>
        </xdr:cNvPr>
        <xdr:cNvSpPr>
          <a:spLocks noChangeShapeType="1"/>
        </xdr:cNvSpPr>
      </xdr:nvSpPr>
      <xdr:spPr bwMode="auto">
        <a:xfrm flipV="1">
          <a:off x="332422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40</xdr:row>
      <xdr:rowOff>0</xdr:rowOff>
    </xdr:from>
    <xdr:to>
      <xdr:col>15</xdr:col>
      <xdr:colOff>0</xdr:colOff>
      <xdr:row>40</xdr:row>
      <xdr:rowOff>0</xdr:rowOff>
    </xdr:to>
    <xdr:sp macro="" textlink="">
      <xdr:nvSpPr>
        <xdr:cNvPr id="42910" name="Line 3" hidden="1">
          <a:extLst>
            <a:ext uri="{FF2B5EF4-FFF2-40B4-BE49-F238E27FC236}">
              <a16:creationId xmlns:a16="http://schemas.microsoft.com/office/drawing/2014/main" id="{130834A6-8F98-E23E-ACEB-95D83E778F9D}"/>
            </a:ext>
          </a:extLst>
        </xdr:cNvPr>
        <xdr:cNvSpPr>
          <a:spLocks noChangeShapeType="1"/>
        </xdr:cNvSpPr>
      </xdr:nvSpPr>
      <xdr:spPr bwMode="auto">
        <a:xfrm flipH="1">
          <a:off x="332422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1009650</xdr:colOff>
      <xdr:row>40</xdr:row>
      <xdr:rowOff>0</xdr:rowOff>
    </xdr:from>
    <xdr:to>
      <xdr:col>14</xdr:col>
      <xdr:colOff>809625</xdr:colOff>
      <xdr:row>40</xdr:row>
      <xdr:rowOff>0</xdr:rowOff>
    </xdr:to>
    <xdr:sp macro="" textlink="">
      <xdr:nvSpPr>
        <xdr:cNvPr id="42911" name="Line 4" hidden="1">
          <a:extLst>
            <a:ext uri="{FF2B5EF4-FFF2-40B4-BE49-F238E27FC236}">
              <a16:creationId xmlns:a16="http://schemas.microsoft.com/office/drawing/2014/main" id="{AF2DF773-75A6-7E29-9160-1D618A69D397}"/>
            </a:ext>
          </a:extLst>
        </xdr:cNvPr>
        <xdr:cNvSpPr>
          <a:spLocks noChangeShapeType="1"/>
        </xdr:cNvSpPr>
      </xdr:nvSpPr>
      <xdr:spPr bwMode="auto">
        <a:xfrm>
          <a:off x="33242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1009650</xdr:colOff>
      <xdr:row>40</xdr:row>
      <xdr:rowOff>0</xdr:rowOff>
    </xdr:from>
    <xdr:to>
      <xdr:col>14</xdr:col>
      <xdr:colOff>809625</xdr:colOff>
      <xdr:row>40</xdr:row>
      <xdr:rowOff>0</xdr:rowOff>
    </xdr:to>
    <xdr:sp macro="" textlink="">
      <xdr:nvSpPr>
        <xdr:cNvPr id="42912" name="Line 5" hidden="1">
          <a:extLst>
            <a:ext uri="{FF2B5EF4-FFF2-40B4-BE49-F238E27FC236}">
              <a16:creationId xmlns:a16="http://schemas.microsoft.com/office/drawing/2014/main" id="{E59F9CF5-63EC-3E27-1BB2-BE2E1CBBD7D9}"/>
            </a:ext>
          </a:extLst>
        </xdr:cNvPr>
        <xdr:cNvSpPr>
          <a:spLocks noChangeShapeType="1"/>
        </xdr:cNvSpPr>
      </xdr:nvSpPr>
      <xdr:spPr bwMode="auto">
        <a:xfrm>
          <a:off x="33242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37</xdr:row>
      <xdr:rowOff>0</xdr:rowOff>
    </xdr:from>
    <xdr:to>
      <xdr:col>15</xdr:col>
      <xdr:colOff>0</xdr:colOff>
      <xdr:row>37</xdr:row>
      <xdr:rowOff>0</xdr:rowOff>
    </xdr:to>
    <xdr:sp macro="" textlink="">
      <xdr:nvSpPr>
        <xdr:cNvPr id="42913" name="Line 12" hidden="1">
          <a:extLst>
            <a:ext uri="{FF2B5EF4-FFF2-40B4-BE49-F238E27FC236}">
              <a16:creationId xmlns:a16="http://schemas.microsoft.com/office/drawing/2014/main" id="{FE9902A7-E6A2-3339-5244-D349C9BFC847}"/>
            </a:ext>
          </a:extLst>
        </xdr:cNvPr>
        <xdr:cNvSpPr>
          <a:spLocks noChangeShapeType="1"/>
        </xdr:cNvSpPr>
      </xdr:nvSpPr>
      <xdr:spPr bwMode="auto">
        <a:xfrm flipH="1">
          <a:off x="332422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2914" name="Line 2" hidden="1">
          <a:extLst>
            <a:ext uri="{FF2B5EF4-FFF2-40B4-BE49-F238E27FC236}">
              <a16:creationId xmlns:a16="http://schemas.microsoft.com/office/drawing/2014/main" id="{41CF6F6A-3142-D17F-D800-348626F76321}"/>
            </a:ext>
          </a:extLst>
        </xdr:cNvPr>
        <xdr:cNvSpPr>
          <a:spLocks noChangeShapeType="1"/>
        </xdr:cNvSpPr>
      </xdr:nvSpPr>
      <xdr:spPr bwMode="auto">
        <a:xfrm flipV="1">
          <a:off x="501967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42915" name="Line 3" hidden="1">
          <a:extLst>
            <a:ext uri="{FF2B5EF4-FFF2-40B4-BE49-F238E27FC236}">
              <a16:creationId xmlns:a16="http://schemas.microsoft.com/office/drawing/2014/main" id="{A43B60F2-1A44-152A-C71E-57495CE2E6FB}"/>
            </a:ext>
          </a:extLst>
        </xdr:cNvPr>
        <xdr:cNvSpPr>
          <a:spLocks noChangeShapeType="1"/>
        </xdr:cNvSpPr>
      </xdr:nvSpPr>
      <xdr:spPr bwMode="auto">
        <a:xfrm flipH="1">
          <a:off x="501967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1009650</xdr:colOff>
      <xdr:row>40</xdr:row>
      <xdr:rowOff>0</xdr:rowOff>
    </xdr:from>
    <xdr:to>
      <xdr:col>16</xdr:col>
      <xdr:colOff>809625</xdr:colOff>
      <xdr:row>40</xdr:row>
      <xdr:rowOff>0</xdr:rowOff>
    </xdr:to>
    <xdr:sp macro="" textlink="">
      <xdr:nvSpPr>
        <xdr:cNvPr id="42916" name="Line 4" hidden="1">
          <a:extLst>
            <a:ext uri="{FF2B5EF4-FFF2-40B4-BE49-F238E27FC236}">
              <a16:creationId xmlns:a16="http://schemas.microsoft.com/office/drawing/2014/main" id="{A15EF7C3-3B1D-7C1E-D658-5E0668BDEB73}"/>
            </a:ext>
          </a:extLst>
        </xdr:cNvPr>
        <xdr:cNvSpPr>
          <a:spLocks noChangeShapeType="1"/>
        </xdr:cNvSpPr>
      </xdr:nvSpPr>
      <xdr:spPr bwMode="auto">
        <a:xfrm>
          <a:off x="50196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1047750</xdr:colOff>
      <xdr:row>40</xdr:row>
      <xdr:rowOff>0</xdr:rowOff>
    </xdr:from>
    <xdr:to>
      <xdr:col>16</xdr:col>
      <xdr:colOff>847725</xdr:colOff>
      <xdr:row>40</xdr:row>
      <xdr:rowOff>0</xdr:rowOff>
    </xdr:to>
    <xdr:sp macro="" textlink="">
      <xdr:nvSpPr>
        <xdr:cNvPr id="42917" name="Line 5" hidden="1">
          <a:extLst>
            <a:ext uri="{FF2B5EF4-FFF2-40B4-BE49-F238E27FC236}">
              <a16:creationId xmlns:a16="http://schemas.microsoft.com/office/drawing/2014/main" id="{A0DEAD12-0C58-5A0C-818A-029870FB60F7}"/>
            </a:ext>
          </a:extLst>
        </xdr:cNvPr>
        <xdr:cNvSpPr>
          <a:spLocks noChangeShapeType="1"/>
        </xdr:cNvSpPr>
      </xdr:nvSpPr>
      <xdr:spPr bwMode="auto">
        <a:xfrm>
          <a:off x="50196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42918" name="Line 12" hidden="1">
          <a:extLst>
            <a:ext uri="{FF2B5EF4-FFF2-40B4-BE49-F238E27FC236}">
              <a16:creationId xmlns:a16="http://schemas.microsoft.com/office/drawing/2014/main" id="{F4722024-B1F5-0E8D-6F70-4AF08A656647}"/>
            </a:ext>
          </a:extLst>
        </xdr:cNvPr>
        <xdr:cNvSpPr>
          <a:spLocks noChangeShapeType="1"/>
        </xdr:cNvSpPr>
      </xdr:nvSpPr>
      <xdr:spPr bwMode="auto">
        <a:xfrm flipH="1">
          <a:off x="50196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2919" name="Line 2" hidden="1">
          <a:extLst>
            <a:ext uri="{FF2B5EF4-FFF2-40B4-BE49-F238E27FC236}">
              <a16:creationId xmlns:a16="http://schemas.microsoft.com/office/drawing/2014/main" id="{FB2D12B4-F875-0733-AF6C-77B7C4E28451}"/>
            </a:ext>
          </a:extLst>
        </xdr:cNvPr>
        <xdr:cNvSpPr>
          <a:spLocks noChangeShapeType="1"/>
        </xdr:cNvSpPr>
      </xdr:nvSpPr>
      <xdr:spPr bwMode="auto">
        <a:xfrm flipV="1">
          <a:off x="501967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42920" name="Line 12" hidden="1">
          <a:extLst>
            <a:ext uri="{FF2B5EF4-FFF2-40B4-BE49-F238E27FC236}">
              <a16:creationId xmlns:a16="http://schemas.microsoft.com/office/drawing/2014/main" id="{5E4E64B7-9EFD-0FF3-CC2A-EA2132DFDE44}"/>
            </a:ext>
          </a:extLst>
        </xdr:cNvPr>
        <xdr:cNvSpPr>
          <a:spLocks noChangeShapeType="1"/>
        </xdr:cNvSpPr>
      </xdr:nvSpPr>
      <xdr:spPr bwMode="auto">
        <a:xfrm flipH="1">
          <a:off x="50196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1009650</xdr:colOff>
      <xdr:row>40</xdr:row>
      <xdr:rowOff>0</xdr:rowOff>
    </xdr:from>
    <xdr:to>
      <xdr:col>18</xdr:col>
      <xdr:colOff>809625</xdr:colOff>
      <xdr:row>40</xdr:row>
      <xdr:rowOff>0</xdr:rowOff>
    </xdr:to>
    <xdr:sp macro="" textlink="">
      <xdr:nvSpPr>
        <xdr:cNvPr id="42921" name="Line 8" hidden="1">
          <a:extLst>
            <a:ext uri="{FF2B5EF4-FFF2-40B4-BE49-F238E27FC236}">
              <a16:creationId xmlns:a16="http://schemas.microsoft.com/office/drawing/2014/main" id="{158BC058-7258-D0FC-F254-39204B4E0C30}"/>
            </a:ext>
          </a:extLst>
        </xdr:cNvPr>
        <xdr:cNvSpPr>
          <a:spLocks noChangeShapeType="1"/>
        </xdr:cNvSpPr>
      </xdr:nvSpPr>
      <xdr:spPr bwMode="auto">
        <a:xfrm>
          <a:off x="67151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1009650</xdr:colOff>
      <xdr:row>40</xdr:row>
      <xdr:rowOff>0</xdr:rowOff>
    </xdr:from>
    <xdr:to>
      <xdr:col>18</xdr:col>
      <xdr:colOff>809625</xdr:colOff>
      <xdr:row>40</xdr:row>
      <xdr:rowOff>0</xdr:rowOff>
    </xdr:to>
    <xdr:sp macro="" textlink="">
      <xdr:nvSpPr>
        <xdr:cNvPr id="42922" name="Line 9" hidden="1">
          <a:extLst>
            <a:ext uri="{FF2B5EF4-FFF2-40B4-BE49-F238E27FC236}">
              <a16:creationId xmlns:a16="http://schemas.microsoft.com/office/drawing/2014/main" id="{CF9B0FF2-CDE4-8A6E-99E5-F4A628710923}"/>
            </a:ext>
          </a:extLst>
        </xdr:cNvPr>
        <xdr:cNvSpPr>
          <a:spLocks noChangeShapeType="1"/>
        </xdr:cNvSpPr>
      </xdr:nvSpPr>
      <xdr:spPr bwMode="auto">
        <a:xfrm>
          <a:off x="67151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30</xdr:row>
      <xdr:rowOff>0</xdr:rowOff>
    </xdr:from>
    <xdr:to>
      <xdr:col>21</xdr:col>
      <xdr:colOff>0</xdr:colOff>
      <xdr:row>30</xdr:row>
      <xdr:rowOff>0</xdr:rowOff>
    </xdr:to>
    <xdr:sp macro="" textlink="">
      <xdr:nvSpPr>
        <xdr:cNvPr id="42923" name="Line 2" hidden="1">
          <a:extLst>
            <a:ext uri="{FF2B5EF4-FFF2-40B4-BE49-F238E27FC236}">
              <a16:creationId xmlns:a16="http://schemas.microsoft.com/office/drawing/2014/main" id="{DDBBA41C-2103-6C20-EA32-FCA149951D21}"/>
            </a:ext>
          </a:extLst>
        </xdr:cNvPr>
        <xdr:cNvSpPr>
          <a:spLocks noChangeShapeType="1"/>
        </xdr:cNvSpPr>
      </xdr:nvSpPr>
      <xdr:spPr bwMode="auto">
        <a:xfrm flipV="1">
          <a:off x="841057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40</xdr:row>
      <xdr:rowOff>0</xdr:rowOff>
    </xdr:from>
    <xdr:to>
      <xdr:col>21</xdr:col>
      <xdr:colOff>0</xdr:colOff>
      <xdr:row>40</xdr:row>
      <xdr:rowOff>0</xdr:rowOff>
    </xdr:to>
    <xdr:sp macro="" textlink="">
      <xdr:nvSpPr>
        <xdr:cNvPr id="42924" name="Line 3" hidden="1">
          <a:extLst>
            <a:ext uri="{FF2B5EF4-FFF2-40B4-BE49-F238E27FC236}">
              <a16:creationId xmlns:a16="http://schemas.microsoft.com/office/drawing/2014/main" id="{4C1209B4-71B5-6AF1-A14D-3180CC9A5A6D}"/>
            </a:ext>
          </a:extLst>
        </xdr:cNvPr>
        <xdr:cNvSpPr>
          <a:spLocks noChangeShapeType="1"/>
        </xdr:cNvSpPr>
      </xdr:nvSpPr>
      <xdr:spPr bwMode="auto">
        <a:xfrm flipH="1">
          <a:off x="8410575" y="69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1009650</xdr:colOff>
      <xdr:row>40</xdr:row>
      <xdr:rowOff>0</xdr:rowOff>
    </xdr:from>
    <xdr:to>
      <xdr:col>20</xdr:col>
      <xdr:colOff>809625</xdr:colOff>
      <xdr:row>40</xdr:row>
      <xdr:rowOff>0</xdr:rowOff>
    </xdr:to>
    <xdr:sp macro="" textlink="">
      <xdr:nvSpPr>
        <xdr:cNvPr id="42925" name="Line 4" hidden="1">
          <a:extLst>
            <a:ext uri="{FF2B5EF4-FFF2-40B4-BE49-F238E27FC236}">
              <a16:creationId xmlns:a16="http://schemas.microsoft.com/office/drawing/2014/main" id="{97B3FA87-1E90-EC06-CF80-386D94642942}"/>
            </a:ext>
          </a:extLst>
        </xdr:cNvPr>
        <xdr:cNvSpPr>
          <a:spLocks noChangeShapeType="1"/>
        </xdr:cNvSpPr>
      </xdr:nvSpPr>
      <xdr:spPr bwMode="auto">
        <a:xfrm>
          <a:off x="84105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1009650</xdr:colOff>
      <xdr:row>40</xdr:row>
      <xdr:rowOff>0</xdr:rowOff>
    </xdr:from>
    <xdr:to>
      <xdr:col>20</xdr:col>
      <xdr:colOff>809625</xdr:colOff>
      <xdr:row>40</xdr:row>
      <xdr:rowOff>0</xdr:rowOff>
    </xdr:to>
    <xdr:sp macro="" textlink="">
      <xdr:nvSpPr>
        <xdr:cNvPr id="42926" name="Line 5" hidden="1">
          <a:extLst>
            <a:ext uri="{FF2B5EF4-FFF2-40B4-BE49-F238E27FC236}">
              <a16:creationId xmlns:a16="http://schemas.microsoft.com/office/drawing/2014/main" id="{9C73CC4E-2CAC-517E-4406-E8B55A2A8782}"/>
            </a:ext>
          </a:extLst>
        </xdr:cNvPr>
        <xdr:cNvSpPr>
          <a:spLocks noChangeShapeType="1"/>
        </xdr:cNvSpPr>
      </xdr:nvSpPr>
      <xdr:spPr bwMode="auto">
        <a:xfrm>
          <a:off x="84105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37</xdr:row>
      <xdr:rowOff>0</xdr:rowOff>
    </xdr:from>
    <xdr:to>
      <xdr:col>21</xdr:col>
      <xdr:colOff>0</xdr:colOff>
      <xdr:row>37</xdr:row>
      <xdr:rowOff>0</xdr:rowOff>
    </xdr:to>
    <xdr:sp macro="" textlink="">
      <xdr:nvSpPr>
        <xdr:cNvPr id="42927" name="Line 12" hidden="1">
          <a:extLst>
            <a:ext uri="{FF2B5EF4-FFF2-40B4-BE49-F238E27FC236}">
              <a16:creationId xmlns:a16="http://schemas.microsoft.com/office/drawing/2014/main" id="{D0375A27-DD7C-175D-181E-66C4DC90681D}"/>
            </a:ext>
          </a:extLst>
        </xdr:cNvPr>
        <xdr:cNvSpPr>
          <a:spLocks noChangeShapeType="1"/>
        </xdr:cNvSpPr>
      </xdr:nvSpPr>
      <xdr:spPr bwMode="auto">
        <a:xfrm flipH="1">
          <a:off x="84105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30</xdr:row>
      <xdr:rowOff>0</xdr:rowOff>
    </xdr:from>
    <xdr:to>
      <xdr:col>21</xdr:col>
      <xdr:colOff>0</xdr:colOff>
      <xdr:row>30</xdr:row>
      <xdr:rowOff>0</xdr:rowOff>
    </xdr:to>
    <xdr:sp macro="" textlink="">
      <xdr:nvSpPr>
        <xdr:cNvPr id="42928" name="Line 2" hidden="1">
          <a:extLst>
            <a:ext uri="{FF2B5EF4-FFF2-40B4-BE49-F238E27FC236}">
              <a16:creationId xmlns:a16="http://schemas.microsoft.com/office/drawing/2014/main" id="{AB50AABF-1473-CFB7-A6BF-BDCA5F6529D0}"/>
            </a:ext>
          </a:extLst>
        </xdr:cNvPr>
        <xdr:cNvSpPr>
          <a:spLocks noChangeShapeType="1"/>
        </xdr:cNvSpPr>
      </xdr:nvSpPr>
      <xdr:spPr bwMode="auto">
        <a:xfrm flipV="1">
          <a:off x="8410575" y="5162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37</xdr:row>
      <xdr:rowOff>0</xdr:rowOff>
    </xdr:from>
    <xdr:to>
      <xdr:col>21</xdr:col>
      <xdr:colOff>0</xdr:colOff>
      <xdr:row>37</xdr:row>
      <xdr:rowOff>0</xdr:rowOff>
    </xdr:to>
    <xdr:sp macro="" textlink="">
      <xdr:nvSpPr>
        <xdr:cNvPr id="42929" name="Line 12" hidden="1">
          <a:extLst>
            <a:ext uri="{FF2B5EF4-FFF2-40B4-BE49-F238E27FC236}">
              <a16:creationId xmlns:a16="http://schemas.microsoft.com/office/drawing/2014/main" id="{486447AA-B3A5-6FCD-9F78-12E4F4925727}"/>
            </a:ext>
          </a:extLst>
        </xdr:cNvPr>
        <xdr:cNvSpPr>
          <a:spLocks noChangeShapeType="1"/>
        </xdr:cNvSpPr>
      </xdr:nvSpPr>
      <xdr:spPr bwMode="auto">
        <a:xfrm flipH="1">
          <a:off x="8410575" y="638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1009650</xdr:colOff>
      <xdr:row>40</xdr:row>
      <xdr:rowOff>0</xdr:rowOff>
    </xdr:from>
    <xdr:to>
      <xdr:col>22</xdr:col>
      <xdr:colOff>809625</xdr:colOff>
      <xdr:row>40</xdr:row>
      <xdr:rowOff>0</xdr:rowOff>
    </xdr:to>
    <xdr:sp macro="" textlink="">
      <xdr:nvSpPr>
        <xdr:cNvPr id="42930" name="Line 8" hidden="1">
          <a:extLst>
            <a:ext uri="{FF2B5EF4-FFF2-40B4-BE49-F238E27FC236}">
              <a16:creationId xmlns:a16="http://schemas.microsoft.com/office/drawing/2014/main" id="{FD5DD6BB-6D40-8ECF-EB77-0346BC33BC1F}"/>
            </a:ext>
          </a:extLst>
        </xdr:cNvPr>
        <xdr:cNvSpPr>
          <a:spLocks noChangeShapeType="1"/>
        </xdr:cNvSpPr>
      </xdr:nvSpPr>
      <xdr:spPr bwMode="auto">
        <a:xfrm>
          <a:off x="101060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1009650</xdr:colOff>
      <xdr:row>40</xdr:row>
      <xdr:rowOff>0</xdr:rowOff>
    </xdr:from>
    <xdr:to>
      <xdr:col>22</xdr:col>
      <xdr:colOff>809625</xdr:colOff>
      <xdr:row>40</xdr:row>
      <xdr:rowOff>0</xdr:rowOff>
    </xdr:to>
    <xdr:sp macro="" textlink="">
      <xdr:nvSpPr>
        <xdr:cNvPr id="42931" name="Line 9" hidden="1">
          <a:extLst>
            <a:ext uri="{FF2B5EF4-FFF2-40B4-BE49-F238E27FC236}">
              <a16:creationId xmlns:a16="http://schemas.microsoft.com/office/drawing/2014/main" id="{4811F520-DDC3-1C26-DB91-DD9950554022}"/>
            </a:ext>
          </a:extLst>
        </xdr:cNvPr>
        <xdr:cNvSpPr>
          <a:spLocks noChangeShapeType="1"/>
        </xdr:cNvSpPr>
      </xdr:nvSpPr>
      <xdr:spPr bwMode="auto">
        <a:xfrm>
          <a:off x="1010602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1009650</xdr:colOff>
      <xdr:row>40</xdr:row>
      <xdr:rowOff>0</xdr:rowOff>
    </xdr:from>
    <xdr:to>
      <xdr:col>32</xdr:col>
      <xdr:colOff>809625</xdr:colOff>
      <xdr:row>40</xdr:row>
      <xdr:rowOff>0</xdr:rowOff>
    </xdr:to>
    <xdr:sp macro="" textlink="">
      <xdr:nvSpPr>
        <xdr:cNvPr id="42932" name="Line 6" hidden="1">
          <a:extLst>
            <a:ext uri="{FF2B5EF4-FFF2-40B4-BE49-F238E27FC236}">
              <a16:creationId xmlns:a16="http://schemas.microsoft.com/office/drawing/2014/main" id="{C6376C20-DC6A-F3C4-9B9F-82406550F50F}"/>
            </a:ext>
          </a:extLst>
        </xdr:cNvPr>
        <xdr:cNvSpPr>
          <a:spLocks noChangeShapeType="1"/>
        </xdr:cNvSpPr>
      </xdr:nvSpPr>
      <xdr:spPr bwMode="auto">
        <a:xfrm>
          <a:off x="185832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1009650</xdr:colOff>
      <xdr:row>40</xdr:row>
      <xdr:rowOff>0</xdr:rowOff>
    </xdr:from>
    <xdr:to>
      <xdr:col>32</xdr:col>
      <xdr:colOff>809625</xdr:colOff>
      <xdr:row>40</xdr:row>
      <xdr:rowOff>0</xdr:rowOff>
    </xdr:to>
    <xdr:sp macro="" textlink="">
      <xdr:nvSpPr>
        <xdr:cNvPr id="42933" name="Line 7" hidden="1">
          <a:extLst>
            <a:ext uri="{FF2B5EF4-FFF2-40B4-BE49-F238E27FC236}">
              <a16:creationId xmlns:a16="http://schemas.microsoft.com/office/drawing/2014/main" id="{6790A311-ED6D-6B71-73CB-FED5719FCB6D}"/>
            </a:ext>
          </a:extLst>
        </xdr:cNvPr>
        <xdr:cNvSpPr>
          <a:spLocks noChangeShapeType="1"/>
        </xdr:cNvSpPr>
      </xdr:nvSpPr>
      <xdr:spPr bwMode="auto">
        <a:xfrm>
          <a:off x="18583275" y="692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2A7A-B07D-4212-93A1-E64C878CF181}">
  <dimension ref="B1:T56"/>
  <sheetViews>
    <sheetView showGridLines="0" view="pageBreakPreview" topLeftCell="A34" zoomScaleNormal="100" zoomScaleSheetLayoutView="100" workbookViewId="0">
      <selection activeCell="E52" sqref="E52:H52"/>
    </sheetView>
  </sheetViews>
  <sheetFormatPr defaultRowHeight="14.25" x14ac:dyDescent="0.15"/>
  <cols>
    <col min="1" max="1" width="1.875" style="9" customWidth="1"/>
    <col min="2" max="3" width="2" style="9" customWidth="1"/>
    <col min="4" max="15" width="3" style="9" customWidth="1"/>
    <col min="16" max="16" width="11.75" style="9" customWidth="1"/>
    <col min="17" max="17" width="6.5" style="9" customWidth="1"/>
    <col min="18" max="18" width="5.75" style="3" customWidth="1"/>
    <col min="19" max="19" width="11.875" style="3" customWidth="1"/>
    <col min="20" max="20" width="12.875" style="9" customWidth="1"/>
    <col min="21" max="21" width="1.875" style="9" customWidth="1"/>
    <col min="22" max="16384" width="9" style="9"/>
  </cols>
  <sheetData>
    <row r="1" spans="2:20" ht="14.25" customHeight="1" x14ac:dyDescent="0.15">
      <c r="B1" s="338" t="s">
        <v>111</v>
      </c>
      <c r="C1" s="338"/>
      <c r="D1" s="338"/>
      <c r="E1" s="338"/>
      <c r="F1" s="338"/>
      <c r="G1" s="338"/>
      <c r="H1" s="338"/>
      <c r="I1" s="338"/>
      <c r="J1" s="338"/>
      <c r="K1" s="338"/>
      <c r="L1" s="338"/>
      <c r="M1" s="338"/>
      <c r="N1" s="338"/>
      <c r="O1" s="338"/>
      <c r="P1" s="338"/>
      <c r="Q1" s="338"/>
      <c r="R1" s="338"/>
      <c r="S1" s="338"/>
      <c r="T1" s="338"/>
    </row>
    <row r="2" spans="2:20" ht="15" thickBot="1" x14ac:dyDescent="0.2">
      <c r="P2" s="19"/>
      <c r="Q2" s="1" t="s">
        <v>26</v>
      </c>
    </row>
    <row r="3" spans="2:20" ht="13.5" x14ac:dyDescent="0.15">
      <c r="B3" s="382" t="s">
        <v>0</v>
      </c>
      <c r="C3" s="383"/>
      <c r="D3" s="383"/>
      <c r="E3" s="383"/>
      <c r="F3" s="383"/>
      <c r="G3" s="383"/>
      <c r="H3" s="383"/>
      <c r="I3" s="383"/>
      <c r="J3" s="383"/>
      <c r="K3" s="383"/>
      <c r="L3" s="383"/>
      <c r="M3" s="383"/>
      <c r="N3" s="383"/>
      <c r="O3" s="384"/>
      <c r="P3" s="355" t="s">
        <v>22</v>
      </c>
      <c r="Q3" s="355"/>
      <c r="R3" s="356" t="s">
        <v>20</v>
      </c>
      <c r="S3" s="356"/>
      <c r="T3" s="7" t="s">
        <v>21</v>
      </c>
    </row>
    <row r="4" spans="2:20" thickBot="1" x14ac:dyDescent="0.2">
      <c r="B4" s="385"/>
      <c r="C4" s="386"/>
      <c r="D4" s="386"/>
      <c r="E4" s="386"/>
      <c r="F4" s="386"/>
      <c r="G4" s="386"/>
      <c r="H4" s="386"/>
      <c r="I4" s="386"/>
      <c r="J4" s="386"/>
      <c r="K4" s="386"/>
      <c r="L4" s="386"/>
      <c r="M4" s="386"/>
      <c r="N4" s="386"/>
      <c r="O4" s="387"/>
      <c r="P4" s="6" t="s">
        <v>2</v>
      </c>
      <c r="Q4" s="4" t="s">
        <v>1</v>
      </c>
      <c r="R4" s="5" t="s">
        <v>2</v>
      </c>
      <c r="S4" s="5" t="s">
        <v>1</v>
      </c>
      <c r="T4" s="8" t="s">
        <v>124</v>
      </c>
    </row>
    <row r="5" spans="2:20" ht="13.5" x14ac:dyDescent="0.15">
      <c r="B5" s="345" t="s">
        <v>3</v>
      </c>
      <c r="C5" s="388"/>
      <c r="D5" s="392" t="s">
        <v>4</v>
      </c>
      <c r="E5" s="393"/>
      <c r="F5" s="393"/>
      <c r="G5" s="393"/>
      <c r="H5" s="393"/>
      <c r="I5" s="393"/>
      <c r="J5" s="393"/>
      <c r="K5" s="393"/>
      <c r="L5" s="393"/>
      <c r="M5" s="393"/>
      <c r="N5" s="393"/>
      <c r="O5" s="393"/>
      <c r="P5" s="169"/>
      <c r="Q5" s="14" t="s">
        <v>123</v>
      </c>
      <c r="R5" s="15">
        <v>2.62</v>
      </c>
      <c r="S5" s="16" t="s">
        <v>125</v>
      </c>
      <c r="T5" s="35">
        <f t="shared" ref="T5:T26" si="0">P5*R5</f>
        <v>0</v>
      </c>
    </row>
    <row r="6" spans="2:20" ht="13.5" x14ac:dyDescent="0.15">
      <c r="B6" s="354"/>
      <c r="C6" s="389"/>
      <c r="D6" s="394" t="s">
        <v>5</v>
      </c>
      <c r="E6" s="395"/>
      <c r="F6" s="395"/>
      <c r="G6" s="395"/>
      <c r="H6" s="395"/>
      <c r="I6" s="395"/>
      <c r="J6" s="395"/>
      <c r="K6" s="395"/>
      <c r="L6" s="395"/>
      <c r="M6" s="395"/>
      <c r="N6" s="395"/>
      <c r="O6" s="395"/>
      <c r="P6" s="170"/>
      <c r="Q6" s="11" t="s">
        <v>123</v>
      </c>
      <c r="R6" s="17">
        <v>2.38</v>
      </c>
      <c r="S6" s="18" t="s">
        <v>125</v>
      </c>
      <c r="T6" s="35">
        <f t="shared" si="0"/>
        <v>0</v>
      </c>
    </row>
    <row r="7" spans="2:20" ht="13.5" x14ac:dyDescent="0.15">
      <c r="B7" s="354"/>
      <c r="C7" s="389"/>
      <c r="D7" s="370" t="s">
        <v>29</v>
      </c>
      <c r="E7" s="366"/>
      <c r="F7" s="366"/>
      <c r="G7" s="366"/>
      <c r="H7" s="366"/>
      <c r="I7" s="366"/>
      <c r="J7" s="366"/>
      <c r="K7" s="366"/>
      <c r="L7" s="366"/>
      <c r="M7" s="366"/>
      <c r="N7" s="366"/>
      <c r="O7" s="366"/>
      <c r="P7" s="171"/>
      <c r="Q7" s="11" t="s">
        <v>123</v>
      </c>
      <c r="R7" s="17">
        <v>2.3199999999999998</v>
      </c>
      <c r="S7" s="18" t="s">
        <v>125</v>
      </c>
      <c r="T7" s="35">
        <f t="shared" si="0"/>
        <v>0</v>
      </c>
    </row>
    <row r="8" spans="2:20" ht="13.5" x14ac:dyDescent="0.15">
      <c r="B8" s="354"/>
      <c r="C8" s="389"/>
      <c r="D8" s="370" t="s">
        <v>30</v>
      </c>
      <c r="E8" s="366"/>
      <c r="F8" s="366"/>
      <c r="G8" s="366"/>
      <c r="H8" s="366"/>
      <c r="I8" s="366"/>
      <c r="J8" s="366"/>
      <c r="K8" s="366"/>
      <c r="L8" s="366"/>
      <c r="M8" s="366"/>
      <c r="N8" s="366"/>
      <c r="O8" s="366"/>
      <c r="P8" s="171"/>
      <c r="Q8" s="11" t="s">
        <v>123</v>
      </c>
      <c r="R8" s="17">
        <v>2.2400000000000002</v>
      </c>
      <c r="S8" s="18" t="s">
        <v>125</v>
      </c>
      <c r="T8" s="35">
        <f t="shared" si="0"/>
        <v>0</v>
      </c>
    </row>
    <row r="9" spans="2:20" ht="13.5" x14ac:dyDescent="0.15">
      <c r="B9" s="354"/>
      <c r="C9" s="389"/>
      <c r="D9" s="370" t="s">
        <v>6</v>
      </c>
      <c r="E9" s="366"/>
      <c r="F9" s="366"/>
      <c r="G9" s="366"/>
      <c r="H9" s="366"/>
      <c r="I9" s="366"/>
      <c r="J9" s="366"/>
      <c r="K9" s="366"/>
      <c r="L9" s="366"/>
      <c r="M9" s="366"/>
      <c r="N9" s="366"/>
      <c r="O9" s="366"/>
      <c r="P9" s="171">
        <v>100</v>
      </c>
      <c r="Q9" s="11" t="s">
        <v>123</v>
      </c>
      <c r="R9" s="17">
        <v>2.4900000000000002</v>
      </c>
      <c r="S9" s="18" t="s">
        <v>125</v>
      </c>
      <c r="T9" s="35">
        <f t="shared" si="0"/>
        <v>249.00000000000003</v>
      </c>
    </row>
    <row r="10" spans="2:20" ht="13.5" x14ac:dyDescent="0.15">
      <c r="B10" s="354"/>
      <c r="C10" s="389"/>
      <c r="D10" s="370" t="s">
        <v>7</v>
      </c>
      <c r="E10" s="366"/>
      <c r="F10" s="366"/>
      <c r="G10" s="366"/>
      <c r="H10" s="366"/>
      <c r="I10" s="366"/>
      <c r="J10" s="366"/>
      <c r="K10" s="366"/>
      <c r="L10" s="366"/>
      <c r="M10" s="366"/>
      <c r="N10" s="366"/>
      <c r="O10" s="366"/>
      <c r="P10" s="171"/>
      <c r="Q10" s="11" t="s">
        <v>123</v>
      </c>
      <c r="R10" s="17">
        <v>2.58</v>
      </c>
      <c r="S10" s="18" t="s">
        <v>125</v>
      </c>
      <c r="T10" s="35">
        <f t="shared" si="0"/>
        <v>0</v>
      </c>
    </row>
    <row r="11" spans="2:20" ht="13.5" x14ac:dyDescent="0.15">
      <c r="B11" s="354"/>
      <c r="C11" s="389"/>
      <c r="D11" s="370" t="s">
        <v>8</v>
      </c>
      <c r="E11" s="366"/>
      <c r="F11" s="366"/>
      <c r="G11" s="366"/>
      <c r="H11" s="366"/>
      <c r="I11" s="366"/>
      <c r="J11" s="366"/>
      <c r="K11" s="366"/>
      <c r="L11" s="366"/>
      <c r="M11" s="366"/>
      <c r="N11" s="366"/>
      <c r="O11" s="366"/>
      <c r="P11" s="171">
        <v>1500</v>
      </c>
      <c r="Q11" s="11" t="s">
        <v>123</v>
      </c>
      <c r="R11" s="17">
        <v>2.71</v>
      </c>
      <c r="S11" s="18" t="s">
        <v>125</v>
      </c>
      <c r="T11" s="35">
        <f t="shared" si="0"/>
        <v>4065</v>
      </c>
    </row>
    <row r="12" spans="2:20" ht="13.5" x14ac:dyDescent="0.15">
      <c r="B12" s="354"/>
      <c r="C12" s="389"/>
      <c r="D12" s="370" t="s">
        <v>9</v>
      </c>
      <c r="E12" s="366"/>
      <c r="F12" s="366"/>
      <c r="G12" s="366"/>
      <c r="H12" s="366"/>
      <c r="I12" s="366"/>
      <c r="J12" s="366"/>
      <c r="K12" s="366"/>
      <c r="L12" s="366"/>
      <c r="M12" s="366"/>
      <c r="N12" s="366"/>
      <c r="O12" s="366"/>
      <c r="P12" s="171"/>
      <c r="Q12" s="11" t="s">
        <v>123</v>
      </c>
      <c r="R12" s="17">
        <v>3</v>
      </c>
      <c r="S12" s="18" t="s">
        <v>125</v>
      </c>
      <c r="T12" s="35">
        <f t="shared" si="0"/>
        <v>0</v>
      </c>
    </row>
    <row r="13" spans="2:20" ht="13.5" x14ac:dyDescent="0.15">
      <c r="B13" s="354"/>
      <c r="C13" s="389"/>
      <c r="D13" s="370" t="s">
        <v>10</v>
      </c>
      <c r="E13" s="366"/>
      <c r="F13" s="366"/>
      <c r="G13" s="366"/>
      <c r="H13" s="366"/>
      <c r="I13" s="366"/>
      <c r="J13" s="366"/>
      <c r="K13" s="366"/>
      <c r="L13" s="366"/>
      <c r="M13" s="366"/>
      <c r="N13" s="366"/>
      <c r="O13" s="366"/>
      <c r="P13" s="171"/>
      <c r="Q13" s="11" t="s">
        <v>126</v>
      </c>
      <c r="R13" s="17">
        <v>3.12</v>
      </c>
      <c r="S13" s="18" t="s">
        <v>127</v>
      </c>
      <c r="T13" s="35">
        <f t="shared" si="0"/>
        <v>0</v>
      </c>
    </row>
    <row r="14" spans="2:20" ht="13.5" x14ac:dyDescent="0.15">
      <c r="B14" s="354"/>
      <c r="C14" s="389"/>
      <c r="D14" s="370" t="s">
        <v>11</v>
      </c>
      <c r="E14" s="366"/>
      <c r="F14" s="366"/>
      <c r="G14" s="366"/>
      <c r="H14" s="366"/>
      <c r="I14" s="366"/>
      <c r="J14" s="366"/>
      <c r="K14" s="366"/>
      <c r="L14" s="366"/>
      <c r="M14" s="366"/>
      <c r="N14" s="366"/>
      <c r="O14" s="366"/>
      <c r="P14" s="171"/>
      <c r="Q14" s="11" t="s">
        <v>126</v>
      </c>
      <c r="R14" s="17">
        <v>2.78</v>
      </c>
      <c r="S14" s="18" t="s">
        <v>127</v>
      </c>
      <c r="T14" s="35">
        <f t="shared" si="0"/>
        <v>0</v>
      </c>
    </row>
    <row r="15" spans="2:20" ht="13.5" x14ac:dyDescent="0.15">
      <c r="B15" s="354"/>
      <c r="C15" s="389"/>
      <c r="D15" s="373" t="s">
        <v>12</v>
      </c>
      <c r="E15" s="374"/>
      <c r="F15" s="374"/>
      <c r="G15" s="374"/>
      <c r="H15" s="375"/>
      <c r="I15" s="360" t="s">
        <v>23</v>
      </c>
      <c r="J15" s="361"/>
      <c r="K15" s="361"/>
      <c r="L15" s="361"/>
      <c r="M15" s="361"/>
      <c r="N15" s="361"/>
      <c r="O15" s="361"/>
      <c r="P15" s="172"/>
      <c r="Q15" s="11" t="s">
        <v>126</v>
      </c>
      <c r="R15" s="17">
        <v>3</v>
      </c>
      <c r="S15" s="18" t="s">
        <v>127</v>
      </c>
      <c r="T15" s="35">
        <f t="shared" si="0"/>
        <v>0</v>
      </c>
    </row>
    <row r="16" spans="2:20" ht="13.5" x14ac:dyDescent="0.15">
      <c r="B16" s="354"/>
      <c r="C16" s="389"/>
      <c r="D16" s="379"/>
      <c r="E16" s="380"/>
      <c r="F16" s="380"/>
      <c r="G16" s="380"/>
      <c r="H16" s="381"/>
      <c r="I16" s="360" t="s">
        <v>51</v>
      </c>
      <c r="J16" s="361"/>
      <c r="K16" s="361"/>
      <c r="L16" s="361"/>
      <c r="M16" s="361"/>
      <c r="N16" s="361"/>
      <c r="O16" s="361"/>
      <c r="P16" s="172"/>
      <c r="Q16" s="11" t="s">
        <v>131</v>
      </c>
      <c r="R16" s="17">
        <v>2.34</v>
      </c>
      <c r="S16" s="18" t="s">
        <v>133</v>
      </c>
      <c r="T16" s="35">
        <f t="shared" si="0"/>
        <v>0</v>
      </c>
    </row>
    <row r="17" spans="2:20" ht="13.5" x14ac:dyDescent="0.15">
      <c r="B17" s="354"/>
      <c r="C17" s="389"/>
      <c r="D17" s="396" t="s">
        <v>33</v>
      </c>
      <c r="E17" s="397"/>
      <c r="F17" s="397"/>
      <c r="G17" s="397"/>
      <c r="H17" s="398"/>
      <c r="I17" s="360" t="s">
        <v>34</v>
      </c>
      <c r="J17" s="361"/>
      <c r="K17" s="361"/>
      <c r="L17" s="361"/>
      <c r="M17" s="361"/>
      <c r="N17" s="361"/>
      <c r="O17" s="361"/>
      <c r="P17" s="172">
        <v>1200</v>
      </c>
      <c r="Q17" s="11" t="s">
        <v>126</v>
      </c>
      <c r="R17" s="17">
        <v>2.7</v>
      </c>
      <c r="S17" s="18" t="s">
        <v>127</v>
      </c>
      <c r="T17" s="35">
        <f t="shared" si="0"/>
        <v>3240</v>
      </c>
    </row>
    <row r="18" spans="2:20" ht="13.5" x14ac:dyDescent="0.15">
      <c r="B18" s="354"/>
      <c r="C18" s="389"/>
      <c r="D18" s="399"/>
      <c r="E18" s="400"/>
      <c r="F18" s="400"/>
      <c r="G18" s="400"/>
      <c r="H18" s="401"/>
      <c r="I18" s="371" t="s">
        <v>35</v>
      </c>
      <c r="J18" s="372"/>
      <c r="K18" s="372"/>
      <c r="L18" s="372"/>
      <c r="M18" s="372"/>
      <c r="N18" s="372"/>
      <c r="O18" s="372"/>
      <c r="P18" s="173"/>
      <c r="Q18" s="11" t="s">
        <v>131</v>
      </c>
      <c r="R18" s="17">
        <v>2.2200000000000002</v>
      </c>
      <c r="S18" s="18" t="s">
        <v>133</v>
      </c>
      <c r="T18" s="35">
        <f t="shared" si="0"/>
        <v>0</v>
      </c>
    </row>
    <row r="19" spans="2:20" ht="13.5" x14ac:dyDescent="0.15">
      <c r="B19" s="354"/>
      <c r="C19" s="389"/>
      <c r="D19" s="373" t="s">
        <v>36</v>
      </c>
      <c r="E19" s="374"/>
      <c r="F19" s="374"/>
      <c r="G19" s="374"/>
      <c r="H19" s="375"/>
      <c r="I19" s="370" t="s">
        <v>37</v>
      </c>
      <c r="J19" s="366"/>
      <c r="K19" s="366"/>
      <c r="L19" s="366"/>
      <c r="M19" s="366"/>
      <c r="N19" s="366"/>
      <c r="O19" s="366"/>
      <c r="P19" s="171"/>
      <c r="Q19" s="11" t="s">
        <v>126</v>
      </c>
      <c r="R19" s="17">
        <v>2.61</v>
      </c>
      <c r="S19" s="18" t="s">
        <v>127</v>
      </c>
      <c r="T19" s="35">
        <f t="shared" si="0"/>
        <v>0</v>
      </c>
    </row>
    <row r="20" spans="2:20" ht="13.5" x14ac:dyDescent="0.15">
      <c r="B20" s="354"/>
      <c r="C20" s="389"/>
      <c r="D20" s="376"/>
      <c r="E20" s="377"/>
      <c r="F20" s="377"/>
      <c r="G20" s="377"/>
      <c r="H20" s="378"/>
      <c r="I20" s="370" t="s">
        <v>38</v>
      </c>
      <c r="J20" s="366"/>
      <c r="K20" s="366"/>
      <c r="L20" s="366"/>
      <c r="M20" s="366"/>
      <c r="N20" s="366"/>
      <c r="O20" s="366"/>
      <c r="P20" s="171"/>
      <c r="Q20" s="11" t="s">
        <v>126</v>
      </c>
      <c r="R20" s="17">
        <v>2.33</v>
      </c>
      <c r="S20" s="18" t="s">
        <v>127</v>
      </c>
      <c r="T20" s="35">
        <f t="shared" si="0"/>
        <v>0</v>
      </c>
    </row>
    <row r="21" spans="2:20" ht="13.5" x14ac:dyDescent="0.15">
      <c r="B21" s="354"/>
      <c r="C21" s="389"/>
      <c r="D21" s="379"/>
      <c r="E21" s="380"/>
      <c r="F21" s="380"/>
      <c r="G21" s="380"/>
      <c r="H21" s="381"/>
      <c r="I21" s="360" t="s">
        <v>39</v>
      </c>
      <c r="J21" s="361"/>
      <c r="K21" s="361"/>
      <c r="L21" s="361"/>
      <c r="M21" s="361"/>
      <c r="N21" s="361"/>
      <c r="O21" s="361"/>
      <c r="P21" s="172"/>
      <c r="Q21" s="11" t="s">
        <v>126</v>
      </c>
      <c r="R21" s="17">
        <v>2.52</v>
      </c>
      <c r="S21" s="18" t="s">
        <v>127</v>
      </c>
      <c r="T21" s="35">
        <f t="shared" si="0"/>
        <v>0</v>
      </c>
    </row>
    <row r="22" spans="2:20" ht="13.5" x14ac:dyDescent="0.15">
      <c r="B22" s="354"/>
      <c r="C22" s="389"/>
      <c r="D22" s="370" t="s">
        <v>40</v>
      </c>
      <c r="E22" s="366"/>
      <c r="F22" s="366"/>
      <c r="G22" s="366"/>
      <c r="H22" s="366"/>
      <c r="I22" s="366"/>
      <c r="J22" s="366"/>
      <c r="K22" s="366"/>
      <c r="L22" s="366"/>
      <c r="M22" s="366"/>
      <c r="N22" s="366"/>
      <c r="O22" s="366"/>
      <c r="P22" s="171"/>
      <c r="Q22" s="11" t="s">
        <v>126</v>
      </c>
      <c r="R22" s="17">
        <v>3.17</v>
      </c>
      <c r="S22" s="18" t="s">
        <v>127</v>
      </c>
      <c r="T22" s="35">
        <f t="shared" si="0"/>
        <v>0</v>
      </c>
    </row>
    <row r="23" spans="2:20" ht="13.5" x14ac:dyDescent="0.15">
      <c r="B23" s="354"/>
      <c r="C23" s="389"/>
      <c r="D23" s="370" t="s">
        <v>41</v>
      </c>
      <c r="E23" s="366"/>
      <c r="F23" s="366"/>
      <c r="G23" s="366"/>
      <c r="H23" s="366"/>
      <c r="I23" s="366"/>
      <c r="J23" s="366"/>
      <c r="K23" s="366"/>
      <c r="L23" s="366"/>
      <c r="M23" s="366"/>
      <c r="N23" s="366"/>
      <c r="O23" s="366"/>
      <c r="P23" s="171"/>
      <c r="Q23" s="11" t="s">
        <v>126</v>
      </c>
      <c r="R23" s="17">
        <v>2.86</v>
      </c>
      <c r="S23" s="18" t="s">
        <v>127</v>
      </c>
      <c r="T23" s="35">
        <f t="shared" si="0"/>
        <v>0</v>
      </c>
    </row>
    <row r="24" spans="2:20" ht="13.5" x14ac:dyDescent="0.15">
      <c r="B24" s="354"/>
      <c r="C24" s="389"/>
      <c r="D24" s="370" t="s">
        <v>42</v>
      </c>
      <c r="E24" s="366"/>
      <c r="F24" s="366"/>
      <c r="G24" s="366"/>
      <c r="H24" s="366"/>
      <c r="I24" s="366"/>
      <c r="J24" s="366"/>
      <c r="K24" s="366"/>
      <c r="L24" s="366"/>
      <c r="M24" s="366"/>
      <c r="N24" s="366"/>
      <c r="O24" s="366"/>
      <c r="P24" s="171"/>
      <c r="Q24" s="11" t="s">
        <v>131</v>
      </c>
      <c r="R24" s="17">
        <v>0.85</v>
      </c>
      <c r="S24" s="18" t="s">
        <v>133</v>
      </c>
      <c r="T24" s="35">
        <f t="shared" si="0"/>
        <v>0</v>
      </c>
    </row>
    <row r="25" spans="2:20" ht="13.5" x14ac:dyDescent="0.15">
      <c r="B25" s="354"/>
      <c r="C25" s="389"/>
      <c r="D25" s="370" t="s">
        <v>43</v>
      </c>
      <c r="E25" s="366"/>
      <c r="F25" s="366"/>
      <c r="G25" s="366"/>
      <c r="H25" s="366"/>
      <c r="I25" s="366"/>
      <c r="J25" s="366"/>
      <c r="K25" s="366"/>
      <c r="L25" s="366"/>
      <c r="M25" s="366"/>
      <c r="N25" s="366"/>
      <c r="O25" s="366"/>
      <c r="P25" s="171"/>
      <c r="Q25" s="11" t="s">
        <v>131</v>
      </c>
      <c r="R25" s="17">
        <v>0.33</v>
      </c>
      <c r="S25" s="18" t="s">
        <v>133</v>
      </c>
      <c r="T25" s="35">
        <f t="shared" si="0"/>
        <v>0</v>
      </c>
    </row>
    <row r="26" spans="2:20" ht="13.5" x14ac:dyDescent="0.15">
      <c r="B26" s="354"/>
      <c r="C26" s="389"/>
      <c r="D26" s="364" t="s">
        <v>44</v>
      </c>
      <c r="E26" s="365"/>
      <c r="F26" s="365"/>
      <c r="G26" s="365"/>
      <c r="H26" s="365"/>
      <c r="I26" s="366"/>
      <c r="J26" s="366"/>
      <c r="K26" s="366"/>
      <c r="L26" s="366"/>
      <c r="M26" s="366"/>
      <c r="N26" s="366"/>
      <c r="O26" s="366"/>
      <c r="P26" s="171"/>
      <c r="Q26" s="11" t="s">
        <v>131</v>
      </c>
      <c r="R26" s="17">
        <v>1.18</v>
      </c>
      <c r="S26" s="18" t="s">
        <v>133</v>
      </c>
      <c r="T26" s="35">
        <f t="shared" si="0"/>
        <v>0</v>
      </c>
    </row>
    <row r="27" spans="2:20" ht="13.5" customHeight="1" thickBot="1" x14ac:dyDescent="0.2">
      <c r="B27" s="354"/>
      <c r="C27" s="389"/>
      <c r="D27" s="362" t="s">
        <v>47</v>
      </c>
      <c r="E27" s="363"/>
      <c r="F27" s="363"/>
      <c r="G27" s="363"/>
      <c r="H27" s="363"/>
      <c r="I27" s="363"/>
      <c r="J27" s="363"/>
      <c r="K27" s="363"/>
      <c r="L27" s="363"/>
      <c r="M27" s="363"/>
      <c r="N27" s="363"/>
      <c r="O27" s="367"/>
      <c r="P27" s="198">
        <f>H44</f>
        <v>50.5</v>
      </c>
      <c r="Q27" s="11" t="str">
        <f>H43</f>
        <v>m3</v>
      </c>
      <c r="R27" s="199">
        <f>L44*Q44</f>
        <v>2.2905000000000002</v>
      </c>
      <c r="S27" s="18" t="s">
        <v>133</v>
      </c>
      <c r="T27" s="36">
        <f>S44</f>
        <v>115.67025</v>
      </c>
    </row>
    <row r="28" spans="2:20" thickBot="1" x14ac:dyDescent="0.2">
      <c r="B28" s="390"/>
      <c r="C28" s="391"/>
      <c r="D28" s="351" t="s">
        <v>13</v>
      </c>
      <c r="E28" s="352"/>
      <c r="F28" s="352"/>
      <c r="G28" s="352"/>
      <c r="H28" s="352"/>
      <c r="I28" s="352"/>
      <c r="J28" s="352"/>
      <c r="K28" s="352"/>
      <c r="L28" s="352"/>
      <c r="M28" s="352"/>
      <c r="N28" s="352"/>
      <c r="O28" s="352"/>
      <c r="P28" s="26"/>
      <c r="Q28" s="27"/>
      <c r="R28" s="28"/>
      <c r="S28" s="29"/>
      <c r="T28" s="37">
        <f>SUM(T5:T27)</f>
        <v>7669.6702500000001</v>
      </c>
    </row>
    <row r="29" spans="2:20" ht="13.5" x14ac:dyDescent="0.15">
      <c r="B29" s="347" t="s">
        <v>14</v>
      </c>
      <c r="C29" s="353"/>
      <c r="D29" s="358" t="s">
        <v>15</v>
      </c>
      <c r="E29" s="359"/>
      <c r="F29" s="359"/>
      <c r="G29" s="359"/>
      <c r="H29" s="359"/>
      <c r="I29" s="359"/>
      <c r="J29" s="359"/>
      <c r="K29" s="359"/>
      <c r="L29" s="359"/>
      <c r="M29" s="359"/>
      <c r="N29" s="359"/>
      <c r="O29" s="359"/>
      <c r="P29" s="174"/>
      <c r="Q29" s="10" t="s">
        <v>139</v>
      </c>
      <c r="R29" s="20">
        <v>0.06</v>
      </c>
      <c r="S29" s="22" t="s">
        <v>141</v>
      </c>
      <c r="T29" s="38">
        <f>P29*R29</f>
        <v>0</v>
      </c>
    </row>
    <row r="30" spans="2:20" ht="13.5" x14ac:dyDescent="0.15">
      <c r="B30" s="354"/>
      <c r="C30" s="353"/>
      <c r="D30" s="360" t="s">
        <v>16</v>
      </c>
      <c r="E30" s="361"/>
      <c r="F30" s="361"/>
      <c r="G30" s="361"/>
      <c r="H30" s="361"/>
      <c r="I30" s="361"/>
      <c r="J30" s="361"/>
      <c r="K30" s="361"/>
      <c r="L30" s="361"/>
      <c r="M30" s="361"/>
      <c r="N30" s="361"/>
      <c r="O30" s="361"/>
      <c r="P30" s="172"/>
      <c r="Q30" s="11" t="s">
        <v>139</v>
      </c>
      <c r="R30" s="21">
        <v>5.7000000000000002E-2</v>
      </c>
      <c r="S30" s="22" t="s">
        <v>141</v>
      </c>
      <c r="T30" s="38">
        <f>P30*R30</f>
        <v>0</v>
      </c>
    </row>
    <row r="31" spans="2:20" ht="13.5" x14ac:dyDescent="0.15">
      <c r="B31" s="354"/>
      <c r="C31" s="353"/>
      <c r="D31" s="360" t="s">
        <v>17</v>
      </c>
      <c r="E31" s="361"/>
      <c r="F31" s="361"/>
      <c r="G31" s="361"/>
      <c r="H31" s="361"/>
      <c r="I31" s="361"/>
      <c r="J31" s="361"/>
      <c r="K31" s="361"/>
      <c r="L31" s="361"/>
      <c r="M31" s="361"/>
      <c r="N31" s="361"/>
      <c r="O31" s="361"/>
      <c r="P31" s="172">
        <v>300</v>
      </c>
      <c r="Q31" s="11" t="s">
        <v>139</v>
      </c>
      <c r="R31" s="21">
        <v>5.7000000000000002E-2</v>
      </c>
      <c r="S31" s="22" t="s">
        <v>141</v>
      </c>
      <c r="T31" s="38">
        <f>P31*R31</f>
        <v>17.100000000000001</v>
      </c>
    </row>
    <row r="32" spans="2:20" thickBot="1" x14ac:dyDescent="0.2">
      <c r="B32" s="354"/>
      <c r="C32" s="353"/>
      <c r="D32" s="362" t="s">
        <v>18</v>
      </c>
      <c r="E32" s="363"/>
      <c r="F32" s="363"/>
      <c r="G32" s="363"/>
      <c r="H32" s="363"/>
      <c r="I32" s="363"/>
      <c r="J32" s="363"/>
      <c r="K32" s="363"/>
      <c r="L32" s="363"/>
      <c r="M32" s="363"/>
      <c r="N32" s="363"/>
      <c r="O32" s="363"/>
      <c r="P32" s="175"/>
      <c r="Q32" s="12" t="s">
        <v>139</v>
      </c>
      <c r="R32" s="21">
        <v>5.7000000000000002E-2</v>
      </c>
      <c r="S32" s="23" t="s">
        <v>141</v>
      </c>
      <c r="T32" s="38">
        <f>P32*R32</f>
        <v>0</v>
      </c>
    </row>
    <row r="33" spans="2:20" thickBot="1" x14ac:dyDescent="0.2">
      <c r="B33" s="354"/>
      <c r="C33" s="353"/>
      <c r="D33" s="351" t="s">
        <v>13</v>
      </c>
      <c r="E33" s="352"/>
      <c r="F33" s="352"/>
      <c r="G33" s="352"/>
      <c r="H33" s="352"/>
      <c r="I33" s="352"/>
      <c r="J33" s="352"/>
      <c r="K33" s="352"/>
      <c r="L33" s="352"/>
      <c r="M33" s="352"/>
      <c r="N33" s="352"/>
      <c r="O33" s="352"/>
      <c r="P33" s="26"/>
      <c r="Q33" s="27"/>
      <c r="R33" s="28"/>
      <c r="S33" s="29"/>
      <c r="T33" s="37">
        <f>SUM(T29:T32)</f>
        <v>17.100000000000001</v>
      </c>
    </row>
    <row r="34" spans="2:20" ht="13.5" x14ac:dyDescent="0.15">
      <c r="B34" s="345" t="s">
        <v>19</v>
      </c>
      <c r="C34" s="346"/>
      <c r="D34" s="339" t="s">
        <v>27</v>
      </c>
      <c r="E34" s="340"/>
      <c r="F34" s="340"/>
      <c r="G34" s="340"/>
      <c r="H34" s="340"/>
      <c r="I34" s="340"/>
      <c r="J34" s="340"/>
      <c r="K34" s="340"/>
      <c r="L34" s="340"/>
      <c r="M34" s="340"/>
      <c r="N34" s="340"/>
      <c r="O34" s="341"/>
      <c r="P34" s="176">
        <v>500</v>
      </c>
      <c r="Q34" s="10" t="s">
        <v>135</v>
      </c>
      <c r="R34" s="69">
        <v>0.51800000000000002</v>
      </c>
      <c r="S34" s="22" t="s">
        <v>137</v>
      </c>
      <c r="T34" s="38">
        <f>P34*R34</f>
        <v>259</v>
      </c>
    </row>
    <row r="35" spans="2:20" thickBot="1" x14ac:dyDescent="0.2">
      <c r="B35" s="347"/>
      <c r="C35" s="348"/>
      <c r="D35" s="342" t="s">
        <v>46</v>
      </c>
      <c r="E35" s="343"/>
      <c r="F35" s="343"/>
      <c r="G35" s="343"/>
      <c r="H35" s="343"/>
      <c r="I35" s="343"/>
      <c r="J35" s="343"/>
      <c r="K35" s="343"/>
      <c r="L35" s="343"/>
      <c r="M35" s="343"/>
      <c r="N35" s="343"/>
      <c r="O35" s="344"/>
      <c r="P35" s="11">
        <f>I52</f>
        <v>200</v>
      </c>
      <c r="Q35" s="11" t="s">
        <v>135</v>
      </c>
      <c r="R35" s="199">
        <f>M52</f>
        <v>0.45400000000000001</v>
      </c>
      <c r="S35" s="23" t="s">
        <v>137</v>
      </c>
      <c r="T35" s="39">
        <f>R52</f>
        <v>90.8</v>
      </c>
    </row>
    <row r="36" spans="2:20" thickBot="1" x14ac:dyDescent="0.2">
      <c r="B36" s="349"/>
      <c r="C36" s="350"/>
      <c r="D36" s="351" t="s">
        <v>13</v>
      </c>
      <c r="E36" s="352"/>
      <c r="F36" s="352"/>
      <c r="G36" s="352"/>
      <c r="H36" s="352"/>
      <c r="I36" s="352"/>
      <c r="J36" s="352"/>
      <c r="K36" s="352"/>
      <c r="L36" s="352"/>
      <c r="M36" s="352"/>
      <c r="N36" s="352"/>
      <c r="O36" s="352"/>
      <c r="P36" s="26"/>
      <c r="Q36" s="27"/>
      <c r="R36" s="34"/>
      <c r="S36" s="29"/>
      <c r="T36" s="37">
        <f>SUM(T34:T35)</f>
        <v>349.8</v>
      </c>
    </row>
    <row r="37" spans="2:20" thickBot="1" x14ac:dyDescent="0.2">
      <c r="B37" s="368" t="s">
        <v>128</v>
      </c>
      <c r="C37" s="369"/>
      <c r="D37" s="369"/>
      <c r="E37" s="369"/>
      <c r="F37" s="369"/>
      <c r="G37" s="369"/>
      <c r="H37" s="369"/>
      <c r="I37" s="369"/>
      <c r="J37" s="369"/>
      <c r="K37" s="369"/>
      <c r="L37" s="369"/>
      <c r="M37" s="369"/>
      <c r="N37" s="369"/>
      <c r="O37" s="369"/>
      <c r="P37" s="30"/>
      <c r="Q37" s="31"/>
      <c r="R37" s="32"/>
      <c r="S37" s="33"/>
      <c r="T37" s="37">
        <f>T28+T33+T36</f>
        <v>8036.5702500000007</v>
      </c>
    </row>
    <row r="38" spans="2:20" x14ac:dyDescent="0.15">
      <c r="B38" s="2"/>
      <c r="C38" s="2"/>
      <c r="D38" s="2"/>
      <c r="E38" s="2"/>
      <c r="F38" s="2"/>
      <c r="G38" s="2"/>
      <c r="H38" s="2"/>
      <c r="I38" s="2"/>
      <c r="J38" s="2"/>
      <c r="K38" s="2"/>
      <c r="L38" s="2"/>
      <c r="M38" s="2"/>
      <c r="N38" s="2"/>
      <c r="O38" s="2"/>
      <c r="P38" s="2"/>
      <c r="Q38" s="1"/>
    </row>
    <row r="39" spans="2:20" x14ac:dyDescent="0.15">
      <c r="B39" s="13" t="s">
        <v>24</v>
      </c>
    </row>
    <row r="40" spans="2:20" x14ac:dyDescent="0.15">
      <c r="C40" t="s">
        <v>77</v>
      </c>
    </row>
    <row r="41" spans="2:20" ht="14.25" customHeight="1" thickBot="1" x14ac:dyDescent="0.2">
      <c r="D41" t="s">
        <v>78</v>
      </c>
    </row>
    <row r="42" spans="2:20" ht="14.25" customHeight="1" x14ac:dyDescent="0.15">
      <c r="D42" s="332" t="s">
        <v>50</v>
      </c>
      <c r="E42" s="333"/>
      <c r="F42" s="333"/>
      <c r="G42" s="334"/>
      <c r="H42" s="321" t="s">
        <v>22</v>
      </c>
      <c r="I42" s="321"/>
      <c r="J42" s="321"/>
      <c r="K42" s="321"/>
      <c r="L42" s="321" t="s">
        <v>25</v>
      </c>
      <c r="M42" s="321"/>
      <c r="N42" s="321"/>
      <c r="O42" s="321"/>
      <c r="P42" s="321"/>
      <c r="Q42" s="321" t="s">
        <v>20</v>
      </c>
      <c r="R42" s="321"/>
      <c r="S42" s="42" t="s">
        <v>21</v>
      </c>
      <c r="T42" s="327" t="s">
        <v>48</v>
      </c>
    </row>
    <row r="43" spans="2:20" ht="21.75" customHeight="1" x14ac:dyDescent="0.15">
      <c r="D43" s="335"/>
      <c r="E43" s="336"/>
      <c r="F43" s="336"/>
      <c r="G43" s="337"/>
      <c r="H43" s="324" t="s">
        <v>130</v>
      </c>
      <c r="I43" s="324"/>
      <c r="J43" s="324"/>
      <c r="K43" s="324"/>
      <c r="L43" s="357" t="s">
        <v>143</v>
      </c>
      <c r="M43" s="324"/>
      <c r="N43" s="324"/>
      <c r="O43" s="324"/>
      <c r="P43" s="324"/>
      <c r="Q43" s="357" t="s">
        <v>144</v>
      </c>
      <c r="R43" s="324"/>
      <c r="S43" s="43" t="s">
        <v>129</v>
      </c>
      <c r="T43" s="328"/>
    </row>
    <row r="44" spans="2:20" thickBot="1" x14ac:dyDescent="0.2">
      <c r="D44" s="329" t="s">
        <v>49</v>
      </c>
      <c r="E44" s="308"/>
      <c r="F44" s="308"/>
      <c r="G44" s="308"/>
      <c r="H44" s="310">
        <v>50.5</v>
      </c>
      <c r="I44" s="310"/>
      <c r="J44" s="310"/>
      <c r="K44" s="310"/>
      <c r="L44" s="330">
        <v>45</v>
      </c>
      <c r="M44" s="330"/>
      <c r="N44" s="330"/>
      <c r="O44" s="330"/>
      <c r="P44" s="330"/>
      <c r="Q44" s="331">
        <v>5.0900000000000001E-2</v>
      </c>
      <c r="R44" s="331"/>
      <c r="S44" s="200">
        <f>H44*L44*Q44</f>
        <v>115.67025</v>
      </c>
      <c r="T44" s="197" t="s">
        <v>79</v>
      </c>
    </row>
    <row r="46" spans="2:20" x14ac:dyDescent="0.15">
      <c r="B46" s="13" t="s">
        <v>28</v>
      </c>
    </row>
    <row r="47" spans="2:20" x14ac:dyDescent="0.15">
      <c r="C47" t="s">
        <v>76</v>
      </c>
    </row>
    <row r="48" spans="2:20" x14ac:dyDescent="0.15">
      <c r="D48" t="s">
        <v>158</v>
      </c>
    </row>
    <row r="49" spans="3:19" ht="15" thickBot="1" x14ac:dyDescent="0.2">
      <c r="D49" t="s">
        <v>138</v>
      </c>
    </row>
    <row r="50" spans="3:19" ht="13.5" x14ac:dyDescent="0.15">
      <c r="C50"/>
      <c r="D50" s="315"/>
      <c r="E50" s="317" t="s">
        <v>32</v>
      </c>
      <c r="F50" s="317"/>
      <c r="G50" s="317"/>
      <c r="H50" s="318"/>
      <c r="I50" s="321" t="s">
        <v>22</v>
      </c>
      <c r="J50" s="321"/>
      <c r="K50" s="321"/>
      <c r="L50" s="321"/>
      <c r="M50" s="321" t="s">
        <v>20</v>
      </c>
      <c r="N50" s="321"/>
      <c r="O50" s="321"/>
      <c r="P50" s="321"/>
      <c r="Q50" s="321"/>
      <c r="R50" s="322" t="s">
        <v>21</v>
      </c>
      <c r="S50" s="323"/>
    </row>
    <row r="51" spans="3:19" ht="13.5" x14ac:dyDescent="0.15">
      <c r="C51"/>
      <c r="D51" s="316"/>
      <c r="E51" s="319"/>
      <c r="F51" s="319"/>
      <c r="G51" s="319"/>
      <c r="H51" s="320"/>
      <c r="I51" s="324" t="s">
        <v>134</v>
      </c>
      <c r="J51" s="324"/>
      <c r="K51" s="324"/>
      <c r="L51" s="324"/>
      <c r="M51" s="324" t="s">
        <v>136</v>
      </c>
      <c r="N51" s="324"/>
      <c r="O51" s="324"/>
      <c r="P51" s="324"/>
      <c r="Q51" s="324"/>
      <c r="R51" s="325" t="s">
        <v>129</v>
      </c>
      <c r="S51" s="326"/>
    </row>
    <row r="52" spans="3:19" ht="18.75" customHeight="1" thickBot="1" x14ac:dyDescent="0.2">
      <c r="D52" s="229" t="s">
        <v>75</v>
      </c>
      <c r="E52" s="308" t="s">
        <v>45</v>
      </c>
      <c r="F52" s="309"/>
      <c r="G52" s="309"/>
      <c r="H52" s="309"/>
      <c r="I52" s="310">
        <v>200</v>
      </c>
      <c r="J52" s="310"/>
      <c r="K52" s="310"/>
      <c r="L52" s="310"/>
      <c r="M52" s="311">
        <v>0.45400000000000001</v>
      </c>
      <c r="N52" s="312"/>
      <c r="O52" s="312"/>
      <c r="P52" s="312"/>
      <c r="Q52" s="312"/>
      <c r="R52" s="313">
        <f>I52*M52</f>
        <v>90.8</v>
      </c>
      <c r="S52" s="314"/>
    </row>
    <row r="53" spans="3:19" x14ac:dyDescent="0.15">
      <c r="S53" s="224"/>
    </row>
    <row r="54" spans="3:19" x14ac:dyDescent="0.15">
      <c r="S54" s="224"/>
    </row>
    <row r="55" spans="3:19" x14ac:dyDescent="0.15">
      <c r="S55" s="225"/>
    </row>
    <row r="56" spans="3:19" x14ac:dyDescent="0.15">
      <c r="S56" s="225"/>
    </row>
  </sheetData>
  <sheetProtection password="CC5D" sheet="1" selectLockedCells="1"/>
  <mergeCells count="67">
    <mergeCell ref="D14:O14"/>
    <mergeCell ref="D15:H16"/>
    <mergeCell ref="I15:O15"/>
    <mergeCell ref="I16:O16"/>
    <mergeCell ref="B3:O4"/>
    <mergeCell ref="B5:C28"/>
    <mergeCell ref="D5:O5"/>
    <mergeCell ref="D6:O6"/>
    <mergeCell ref="D7:O7"/>
    <mergeCell ref="D17:H18"/>
    <mergeCell ref="D8:O8"/>
    <mergeCell ref="D9:O9"/>
    <mergeCell ref="D10:O10"/>
    <mergeCell ref="D11:O11"/>
    <mergeCell ref="D12:O12"/>
    <mergeCell ref="D13:O13"/>
    <mergeCell ref="I17:O17"/>
    <mergeCell ref="I18:O18"/>
    <mergeCell ref="D19:H21"/>
    <mergeCell ref="I19:O19"/>
    <mergeCell ref="I20:O20"/>
    <mergeCell ref="I21:O21"/>
    <mergeCell ref="D33:O33"/>
    <mergeCell ref="D26:O26"/>
    <mergeCell ref="D27:O27"/>
    <mergeCell ref="B37:O37"/>
    <mergeCell ref="D22:O22"/>
    <mergeCell ref="D23:O23"/>
    <mergeCell ref="D24:O24"/>
    <mergeCell ref="D25:O25"/>
    <mergeCell ref="B1:T1"/>
    <mergeCell ref="D34:O34"/>
    <mergeCell ref="D35:O35"/>
    <mergeCell ref="Q42:R42"/>
    <mergeCell ref="H42:K42"/>
    <mergeCell ref="L42:P42"/>
    <mergeCell ref="B34:C36"/>
    <mergeCell ref="D36:O36"/>
    <mergeCell ref="D28:O28"/>
    <mergeCell ref="B29:C33"/>
    <mergeCell ref="P3:Q3"/>
    <mergeCell ref="R3:S3"/>
    <mergeCell ref="D29:O29"/>
    <mergeCell ref="D30:O30"/>
    <mergeCell ref="D31:O31"/>
    <mergeCell ref="D32:O32"/>
    <mergeCell ref="T42:T43"/>
    <mergeCell ref="D44:G44"/>
    <mergeCell ref="H44:K44"/>
    <mergeCell ref="L44:P44"/>
    <mergeCell ref="Q44:R44"/>
    <mergeCell ref="D42:G43"/>
    <mergeCell ref="H43:K43"/>
    <mergeCell ref="L43:P43"/>
    <mergeCell ref="Q43:R43"/>
    <mergeCell ref="E52:H52"/>
    <mergeCell ref="I52:L52"/>
    <mergeCell ref="M52:Q52"/>
    <mergeCell ref="R52:S52"/>
    <mergeCell ref="D50:D51"/>
    <mergeCell ref="E50:H51"/>
    <mergeCell ref="I50:L50"/>
    <mergeCell ref="M50:Q50"/>
    <mergeCell ref="R50:S50"/>
    <mergeCell ref="I51:L51"/>
    <mergeCell ref="M51:Q51"/>
    <mergeCell ref="R51:S51"/>
  </mergeCells>
  <phoneticPr fontId="2"/>
  <conditionalFormatting sqref="T5:T37">
    <cfRule type="cellIs" dxfId="50" priority="2" stopIfTrue="1" operator="equal">
      <formula>0</formula>
    </cfRule>
  </conditionalFormatting>
  <dataValidations count="1">
    <dataValidation allowBlank="1" showInputMessage="1" showErrorMessage="1" error="この欄は、入力できません！" prompt="入力欄ではありません！！" sqref="R36:S36" xr:uid="{D87A7079-E98D-483C-8339-6A1AF1311475}"/>
  </dataValidations>
  <printOptions horizontalCentered="1"/>
  <pageMargins left="0.70866141732283472" right="0.6692913385826772" top="0.67" bottom="0.65" header="0.51181102362204722" footer="0.51181102362204722"/>
  <pageSetup paperSize="9" scale="96" orientation="portrait" r:id="rId1"/>
  <headerFooter alignWithMargins="0"/>
  <colBreaks count="1" manualBreakCount="1">
    <brk id="21" max="1048575" man="1"/>
  </colBreaks>
  <ignoredErrors>
    <ignoredError sqref="T33"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9166-47E0-4034-BDC0-ACCF93BA83F7}">
  <dimension ref="A1:S54"/>
  <sheetViews>
    <sheetView view="pageBreakPreview" topLeftCell="A31" zoomScaleNormal="100" zoomScaleSheetLayoutView="100" workbookViewId="0">
      <selection activeCell="S44" sqref="S4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120</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 t="shared" ref="S5:S26" si="0">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si="0"/>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56</v>
      </c>
      <c r="D17" s="397"/>
      <c r="E17" s="397"/>
      <c r="F17" s="397"/>
      <c r="G17" s="398"/>
      <c r="H17" s="360" t="s">
        <v>57</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58</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59</v>
      </c>
      <c r="D19" s="374"/>
      <c r="E19" s="374"/>
      <c r="F19" s="374"/>
      <c r="G19" s="375"/>
      <c r="H19" s="370" t="s">
        <v>60</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61</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62</v>
      </c>
      <c r="I21" s="361"/>
      <c r="J21" s="361"/>
      <c r="K21" s="361"/>
      <c r="L21" s="361"/>
      <c r="M21" s="361"/>
      <c r="N21" s="361"/>
      <c r="O21" s="187"/>
      <c r="P21" s="11" t="s">
        <v>126</v>
      </c>
      <c r="Q21" s="17">
        <v>2.52</v>
      </c>
      <c r="R21" s="18" t="s">
        <v>127</v>
      </c>
      <c r="S21" s="35">
        <f t="shared" si="0"/>
        <v>0</v>
      </c>
    </row>
    <row r="22" spans="1:19" ht="13.5" x14ac:dyDescent="0.15">
      <c r="A22" s="354"/>
      <c r="B22" s="389"/>
      <c r="C22" s="370" t="s">
        <v>63</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64</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65</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66</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67</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c r="P34" s="10" t="s">
        <v>134</v>
      </c>
      <c r="Q34" s="20">
        <v>0.52500000000000002</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3">
        <f>G44*K44*P44</f>
        <v>0</v>
      </c>
      <c r="S44" s="197"/>
    </row>
    <row r="46" spans="1:19" x14ac:dyDescent="0.15">
      <c r="A46" s="13" t="s">
        <v>28</v>
      </c>
    </row>
    <row r="47" spans="1:19" x14ac:dyDescent="0.15">
      <c r="B47" t="s">
        <v>76</v>
      </c>
    </row>
    <row r="48" spans="1:19" x14ac:dyDescent="0.15">
      <c r="C48" t="s">
        <v>82</v>
      </c>
    </row>
    <row r="49" spans="3:18" ht="15" thickBot="1" x14ac:dyDescent="0.2">
      <c r="C49" t="s">
        <v>149</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75</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C14:N14"/>
    <mergeCell ref="C15:G16"/>
    <mergeCell ref="H15:N15"/>
    <mergeCell ref="H16:N16"/>
    <mergeCell ref="A3:N4"/>
    <mergeCell ref="A5:B28"/>
    <mergeCell ref="C5:N5"/>
    <mergeCell ref="C6:N6"/>
    <mergeCell ref="C7:N7"/>
    <mergeCell ref="C17:G18"/>
    <mergeCell ref="C8:N8"/>
    <mergeCell ref="C9:N9"/>
    <mergeCell ref="C10:N10"/>
    <mergeCell ref="C11:N11"/>
    <mergeCell ref="C12:N12"/>
    <mergeCell ref="C13:N13"/>
    <mergeCell ref="H17:N17"/>
    <mergeCell ref="H18:N18"/>
    <mergeCell ref="C19:G21"/>
    <mergeCell ref="H19:N19"/>
    <mergeCell ref="H20:N20"/>
    <mergeCell ref="H21:N21"/>
    <mergeCell ref="C33:N33"/>
    <mergeCell ref="C36:N36"/>
    <mergeCell ref="A37:N37"/>
    <mergeCell ref="C25:N25"/>
    <mergeCell ref="A34:B36"/>
    <mergeCell ref="C28:N28"/>
    <mergeCell ref="A29:B33"/>
    <mergeCell ref="C24:N24"/>
    <mergeCell ref="C29:N29"/>
    <mergeCell ref="C30:N30"/>
    <mergeCell ref="C31:N31"/>
    <mergeCell ref="C32:N32"/>
    <mergeCell ref="S42:S43"/>
    <mergeCell ref="A1:S1"/>
    <mergeCell ref="C34:N34"/>
    <mergeCell ref="C35:N35"/>
    <mergeCell ref="P43:Q43"/>
    <mergeCell ref="G43:J43"/>
    <mergeCell ref="K43:O43"/>
    <mergeCell ref="C27:N27"/>
    <mergeCell ref="C22:N22"/>
    <mergeCell ref="C23:N23"/>
    <mergeCell ref="O3:P3"/>
    <mergeCell ref="G42:J42"/>
    <mergeCell ref="K42:O42"/>
    <mergeCell ref="P42:Q42"/>
    <mergeCell ref="Q3:R3"/>
    <mergeCell ref="C26:N26"/>
    <mergeCell ref="Q52:R52"/>
    <mergeCell ref="C44:F44"/>
    <mergeCell ref="G44:J44"/>
    <mergeCell ref="K44:O44"/>
    <mergeCell ref="P44:Q44"/>
    <mergeCell ref="Q50:R50"/>
    <mergeCell ref="L51:P51"/>
    <mergeCell ref="L50:P50"/>
    <mergeCell ref="H51:K51"/>
    <mergeCell ref="H50:K50"/>
    <mergeCell ref="D50:G51"/>
    <mergeCell ref="Q51:R51"/>
    <mergeCell ref="C50:C51"/>
    <mergeCell ref="C42:F43"/>
    <mergeCell ref="D52:G52"/>
    <mergeCell ref="H52:K52"/>
    <mergeCell ref="L52:P52"/>
  </mergeCells>
  <phoneticPr fontId="2"/>
  <conditionalFormatting sqref="S5:S37">
    <cfRule type="cellIs" dxfId="41" priority="2" stopIfTrue="1" operator="equal">
      <formula>0</formula>
    </cfRule>
  </conditionalFormatting>
  <dataValidations count="1">
    <dataValidation allowBlank="1" showInputMessage="1" showErrorMessage="1" error="この欄は、入力できません！" prompt="入力欄ではありません！！" sqref="Q36:R36" xr:uid="{86294B91-8109-4BE2-83F4-07C62114E359}"/>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938FC-2B6C-4FF4-96FC-29C64B9E6DA1}">
  <dimension ref="A1:S54"/>
  <sheetViews>
    <sheetView view="pageBreakPreview" topLeftCell="A22" zoomScaleNormal="100" zoomScaleSheetLayoutView="100" workbookViewId="0">
      <selection activeCell="O10" sqref="O1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121</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 t="shared" ref="S5:S26" si="0">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si="0"/>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c r="P34" s="10" t="s">
        <v>134</v>
      </c>
      <c r="Q34" s="20">
        <v>0.53100000000000003</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83</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44:F44"/>
    <mergeCell ref="G44:J44"/>
    <mergeCell ref="K44:O44"/>
    <mergeCell ref="P44:Q44"/>
    <mergeCell ref="C50:C51"/>
    <mergeCell ref="D50:G51"/>
    <mergeCell ref="Q51:R51"/>
    <mergeCell ref="Q50:R50"/>
    <mergeCell ref="L51:P51"/>
    <mergeCell ref="L50:P50"/>
    <mergeCell ref="H51:K51"/>
    <mergeCell ref="H50:K50"/>
    <mergeCell ref="P42:Q42"/>
    <mergeCell ref="S42:S43"/>
    <mergeCell ref="G43:J43"/>
    <mergeCell ref="K43:O43"/>
    <mergeCell ref="P43:Q43"/>
    <mergeCell ref="A29:B33"/>
    <mergeCell ref="C29:N29"/>
    <mergeCell ref="C30:N30"/>
    <mergeCell ref="C31:N31"/>
    <mergeCell ref="C42:F43"/>
    <mergeCell ref="G42:J42"/>
    <mergeCell ref="K42:O42"/>
    <mergeCell ref="A34:B36"/>
    <mergeCell ref="C34:N34"/>
    <mergeCell ref="C35:N35"/>
    <mergeCell ref="C36:N36"/>
    <mergeCell ref="A37:N37"/>
    <mergeCell ref="C33:N33"/>
    <mergeCell ref="C22:N22"/>
    <mergeCell ref="C23:N23"/>
    <mergeCell ref="C24:N24"/>
    <mergeCell ref="C25:N25"/>
    <mergeCell ref="C26:N26"/>
    <mergeCell ref="C27:N27"/>
    <mergeCell ref="C28:N28"/>
    <mergeCell ref="C19:G21"/>
    <mergeCell ref="H19:N19"/>
    <mergeCell ref="H20:N20"/>
    <mergeCell ref="H21:N21"/>
    <mergeCell ref="C32:N3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40" priority="1" stopIfTrue="1" operator="equal">
      <formula>0</formula>
    </cfRule>
  </conditionalFormatting>
  <dataValidations count="1">
    <dataValidation allowBlank="1" showInputMessage="1" showErrorMessage="1" error="この欄は、入力できません！" prompt="入力欄ではありません！！" sqref="Q36:R36" xr:uid="{81E142DA-D576-4DA4-A858-FDD9A5258D9D}"/>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FFA1-E80A-45B3-8355-E06498D18E2D}">
  <dimension ref="A1:S54"/>
  <sheetViews>
    <sheetView view="pageBreakPreview" topLeftCell="A16" zoomScaleNormal="100" zoomScaleSheetLayoutView="100" workbookViewId="0">
      <selection activeCell="O18" sqref="O18"/>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122</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 t="shared" ref="S5:S26" si="0">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si="0"/>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c r="P34" s="10" t="s">
        <v>134</v>
      </c>
      <c r="Q34" s="41">
        <v>0.505</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110</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44:F44"/>
    <mergeCell ref="G44:J44"/>
    <mergeCell ref="K44:O44"/>
    <mergeCell ref="P44:Q44"/>
    <mergeCell ref="C50:C51"/>
    <mergeCell ref="D50:G51"/>
    <mergeCell ref="Q51:R51"/>
    <mergeCell ref="Q50:R50"/>
    <mergeCell ref="L51:P51"/>
    <mergeCell ref="L50:P50"/>
    <mergeCell ref="H51:K51"/>
    <mergeCell ref="H50:K50"/>
    <mergeCell ref="P42:Q42"/>
    <mergeCell ref="S42:S43"/>
    <mergeCell ref="G43:J43"/>
    <mergeCell ref="K43:O43"/>
    <mergeCell ref="P43:Q43"/>
    <mergeCell ref="A29:B33"/>
    <mergeCell ref="C29:N29"/>
    <mergeCell ref="C30:N30"/>
    <mergeCell ref="C31:N31"/>
    <mergeCell ref="C42:F43"/>
    <mergeCell ref="G42:J42"/>
    <mergeCell ref="K42:O42"/>
    <mergeCell ref="A34:B36"/>
    <mergeCell ref="C34:N34"/>
    <mergeCell ref="C35:N35"/>
    <mergeCell ref="C36:N36"/>
    <mergeCell ref="A37:N37"/>
    <mergeCell ref="C33:N33"/>
    <mergeCell ref="C22:N22"/>
    <mergeCell ref="C23:N23"/>
    <mergeCell ref="C24:N24"/>
    <mergeCell ref="C25:N25"/>
    <mergeCell ref="C26:N26"/>
    <mergeCell ref="C27:N27"/>
    <mergeCell ref="C28:N28"/>
    <mergeCell ref="C19:G21"/>
    <mergeCell ref="H19:N19"/>
    <mergeCell ref="H20:N20"/>
    <mergeCell ref="H21:N21"/>
    <mergeCell ref="C32:N3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9" priority="1" stopIfTrue="1" operator="equal">
      <formula>0</formula>
    </cfRule>
  </conditionalFormatting>
  <dataValidations count="1">
    <dataValidation allowBlank="1" showInputMessage="1" showErrorMessage="1" error="この欄は、入力できません！" prompt="入力欄ではありません！！" sqref="Q36:R36" xr:uid="{C8331CE1-740C-429F-9B2E-AC4E24BB067F}"/>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94FA-9733-46A1-B808-1A6C839807D4}">
  <dimension ref="A1:S54"/>
  <sheetViews>
    <sheetView view="pageBreakPreview" topLeftCell="A28" zoomScaleNormal="100" zoomScaleSheetLayoutView="100" workbookViewId="0">
      <selection activeCell="O34" sqref="O3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153</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 t="shared" ref="S5:S26" si="0">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si="0"/>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c r="P34" s="10" t="s">
        <v>134</v>
      </c>
      <c r="Q34" s="41">
        <v>0.5</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152</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44:F44"/>
    <mergeCell ref="G44:J44"/>
    <mergeCell ref="K44:O44"/>
    <mergeCell ref="P44:Q44"/>
    <mergeCell ref="C50:C51"/>
    <mergeCell ref="D50:G51"/>
    <mergeCell ref="Q51:R51"/>
    <mergeCell ref="Q50:R50"/>
    <mergeCell ref="L51:P51"/>
    <mergeCell ref="L50:P50"/>
    <mergeCell ref="H51:K51"/>
    <mergeCell ref="H50:K50"/>
    <mergeCell ref="P42:Q42"/>
    <mergeCell ref="S42:S43"/>
    <mergeCell ref="G43:J43"/>
    <mergeCell ref="K43:O43"/>
    <mergeCell ref="P43:Q43"/>
    <mergeCell ref="A29:B33"/>
    <mergeCell ref="C29:N29"/>
    <mergeCell ref="C30:N30"/>
    <mergeCell ref="C31:N31"/>
    <mergeCell ref="C42:F43"/>
    <mergeCell ref="G42:J42"/>
    <mergeCell ref="K42:O42"/>
    <mergeCell ref="A34:B36"/>
    <mergeCell ref="C34:N34"/>
    <mergeCell ref="C35:N35"/>
    <mergeCell ref="C36:N36"/>
    <mergeCell ref="A37:N37"/>
    <mergeCell ref="C33:N33"/>
    <mergeCell ref="C22:N22"/>
    <mergeCell ref="C23:N23"/>
    <mergeCell ref="C24:N24"/>
    <mergeCell ref="C25:N25"/>
    <mergeCell ref="C26:N26"/>
    <mergeCell ref="C27:N27"/>
    <mergeCell ref="C28:N28"/>
    <mergeCell ref="C19:G21"/>
    <mergeCell ref="H19:N19"/>
    <mergeCell ref="H20:N20"/>
    <mergeCell ref="H21:N21"/>
    <mergeCell ref="C32:N3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8" priority="1" stopIfTrue="1" operator="equal">
      <formula>0</formula>
    </cfRule>
  </conditionalFormatting>
  <dataValidations count="1">
    <dataValidation allowBlank="1" showInputMessage="1" showErrorMessage="1" error="この欄は、入力できません！" prompt="入力欄ではありません！！" sqref="Q36:R36" xr:uid="{0F6AB39F-282F-4072-92B7-4AF7594D77B9}"/>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AA6B8-A268-4F93-959B-4F0BDBFA48D9}">
  <dimension ref="A1:S54"/>
  <sheetViews>
    <sheetView view="pageBreakPreview" topLeftCell="A18" zoomScaleNormal="100" zoomScaleSheetLayoutView="100" workbookViewId="0">
      <selection activeCell="O24" sqref="O2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157</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ref="S6:S26" si="0">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c r="P34" s="10" t="s">
        <v>134</v>
      </c>
      <c r="Q34" s="41">
        <v>0.48599999999999999</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158</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50:C51"/>
    <mergeCell ref="D50:G51"/>
    <mergeCell ref="H50:K50"/>
    <mergeCell ref="L50:P50"/>
    <mergeCell ref="Q50:R50"/>
    <mergeCell ref="H51:K51"/>
    <mergeCell ref="L51:P51"/>
    <mergeCell ref="Q51:R51"/>
    <mergeCell ref="P42:Q42"/>
    <mergeCell ref="S42:S43"/>
    <mergeCell ref="G43:J43"/>
    <mergeCell ref="K43:O43"/>
    <mergeCell ref="P43:Q43"/>
    <mergeCell ref="G42:J42"/>
    <mergeCell ref="K42:O42"/>
    <mergeCell ref="C44:F44"/>
    <mergeCell ref="G44:J44"/>
    <mergeCell ref="K44:O44"/>
    <mergeCell ref="P44:Q44"/>
    <mergeCell ref="A34:B36"/>
    <mergeCell ref="C34:N34"/>
    <mergeCell ref="C35:N35"/>
    <mergeCell ref="C36:N36"/>
    <mergeCell ref="A37:N37"/>
    <mergeCell ref="C42:F43"/>
    <mergeCell ref="C28:N28"/>
    <mergeCell ref="A29:B33"/>
    <mergeCell ref="C29:N29"/>
    <mergeCell ref="C30:N30"/>
    <mergeCell ref="C31:N31"/>
    <mergeCell ref="C32:N32"/>
    <mergeCell ref="C33:N33"/>
    <mergeCell ref="C23:N23"/>
    <mergeCell ref="C24:N24"/>
    <mergeCell ref="C25:N25"/>
    <mergeCell ref="C26:N26"/>
    <mergeCell ref="C27:N27"/>
    <mergeCell ref="C19:G21"/>
    <mergeCell ref="H19:N19"/>
    <mergeCell ref="H20:N20"/>
    <mergeCell ref="H21:N21"/>
    <mergeCell ref="C22:N2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7" priority="1" stopIfTrue="1" operator="equal">
      <formula>0</formula>
    </cfRule>
  </conditionalFormatting>
  <dataValidations count="1">
    <dataValidation allowBlank="1" showInputMessage="1" showErrorMessage="1" error="この欄は、入力できません！" prompt="入力欄ではありません！！" sqref="Q36:R36" xr:uid="{A8FC5E30-DCAA-417C-99A7-60EAE2E58133}"/>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564AA-0436-4DA7-9D53-4B38DFF8A903}">
  <dimension ref="A1:S54"/>
  <sheetViews>
    <sheetView view="pageBreakPreview" zoomScaleNormal="100" zoomScaleSheetLayoutView="100" workbookViewId="0">
      <selection activeCell="O9" sqref="O9"/>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161</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ref="S6:S26" si="0">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v>3804</v>
      </c>
      <c r="P9" s="11" t="s">
        <v>123</v>
      </c>
      <c r="Q9" s="17">
        <v>2.4900000000000002</v>
      </c>
      <c r="R9" s="18" t="s">
        <v>125</v>
      </c>
      <c r="S9" s="35">
        <f t="shared" si="0"/>
        <v>9471.9600000000009</v>
      </c>
    </row>
    <row r="10" spans="1:19" ht="13.5" x14ac:dyDescent="0.15">
      <c r="A10" s="354"/>
      <c r="B10" s="389"/>
      <c r="C10" s="370" t="s">
        <v>7</v>
      </c>
      <c r="D10" s="366"/>
      <c r="E10" s="366"/>
      <c r="F10" s="366"/>
      <c r="G10" s="366"/>
      <c r="H10" s="366"/>
      <c r="I10" s="366"/>
      <c r="J10" s="366"/>
      <c r="K10" s="366"/>
      <c r="L10" s="366"/>
      <c r="M10" s="366"/>
      <c r="N10" s="366"/>
      <c r="O10" s="187">
        <v>127963</v>
      </c>
      <c r="P10" s="11" t="s">
        <v>123</v>
      </c>
      <c r="Q10" s="17">
        <v>2.58</v>
      </c>
      <c r="R10" s="18" t="s">
        <v>125</v>
      </c>
      <c r="S10" s="35">
        <f t="shared" si="0"/>
        <v>330144.54000000004</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339616.50000000006</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184205</v>
      </c>
      <c r="P34" s="10" t="s">
        <v>134</v>
      </c>
      <c r="Q34" s="41">
        <v>0.47499999999999998</v>
      </c>
      <c r="R34" s="22" t="s">
        <v>136</v>
      </c>
      <c r="S34" s="38">
        <f>O34*Q34</f>
        <v>87497.375</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87497.375</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427113.87500000006</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158</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50:C51"/>
    <mergeCell ref="D50:G51"/>
    <mergeCell ref="H50:K50"/>
    <mergeCell ref="L50:P50"/>
    <mergeCell ref="Q50:R50"/>
    <mergeCell ref="H51:K51"/>
    <mergeCell ref="L51:P51"/>
    <mergeCell ref="Q51:R51"/>
    <mergeCell ref="P42:Q42"/>
    <mergeCell ref="S42:S43"/>
    <mergeCell ref="G43:J43"/>
    <mergeCell ref="K43:O43"/>
    <mergeCell ref="P43:Q43"/>
    <mergeCell ref="G42:J42"/>
    <mergeCell ref="K42:O42"/>
    <mergeCell ref="C44:F44"/>
    <mergeCell ref="G44:J44"/>
    <mergeCell ref="K44:O44"/>
    <mergeCell ref="P44:Q44"/>
    <mergeCell ref="A34:B36"/>
    <mergeCell ref="C34:N34"/>
    <mergeCell ref="C35:N35"/>
    <mergeCell ref="C36:N36"/>
    <mergeCell ref="A37:N37"/>
    <mergeCell ref="C42:F43"/>
    <mergeCell ref="C28:N28"/>
    <mergeCell ref="A29:B33"/>
    <mergeCell ref="C29:N29"/>
    <mergeCell ref="C30:N30"/>
    <mergeCell ref="C31:N31"/>
    <mergeCell ref="C32:N32"/>
    <mergeCell ref="C33:N33"/>
    <mergeCell ref="C23:N23"/>
    <mergeCell ref="C24:N24"/>
    <mergeCell ref="C25:N25"/>
    <mergeCell ref="C26:N26"/>
    <mergeCell ref="C27:N27"/>
    <mergeCell ref="C19:G21"/>
    <mergeCell ref="H19:N19"/>
    <mergeCell ref="H20:N20"/>
    <mergeCell ref="H21:N21"/>
    <mergeCell ref="C22:N2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6" priority="1" stopIfTrue="1" operator="equal">
      <formula>0</formula>
    </cfRule>
  </conditionalFormatting>
  <dataValidations count="1">
    <dataValidation allowBlank="1" showInputMessage="1" showErrorMessage="1" error="この欄は、入力できません！" prompt="入力欄ではありません！！" sqref="Q36:R36" xr:uid="{E21E7E6D-94B5-454D-8BBC-247FA73FD03A}"/>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BC3D-8DE9-434E-9422-A96DF0670A22}">
  <dimension ref="A1:S54"/>
  <sheetViews>
    <sheetView view="pageBreakPreview" zoomScaleNormal="100" zoomScaleSheetLayoutView="100" workbookViewId="0">
      <selection activeCell="K44" sqref="K44:O4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165</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ref="S6:S26" si="0">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v>3372</v>
      </c>
      <c r="P9" s="11" t="s">
        <v>123</v>
      </c>
      <c r="Q9" s="17">
        <v>2.4900000000000002</v>
      </c>
      <c r="R9" s="18" t="s">
        <v>125</v>
      </c>
      <c r="S9" s="35">
        <f t="shared" si="0"/>
        <v>8396.2800000000007</v>
      </c>
    </row>
    <row r="10" spans="1:19" ht="13.5" x14ac:dyDescent="0.15">
      <c r="A10" s="354"/>
      <c r="B10" s="389"/>
      <c r="C10" s="370" t="s">
        <v>7</v>
      </c>
      <c r="D10" s="366"/>
      <c r="E10" s="366"/>
      <c r="F10" s="366"/>
      <c r="G10" s="366"/>
      <c r="H10" s="366"/>
      <c r="I10" s="366"/>
      <c r="J10" s="366"/>
      <c r="K10" s="366"/>
      <c r="L10" s="366"/>
      <c r="M10" s="366"/>
      <c r="N10" s="366"/>
      <c r="O10" s="187">
        <v>124365</v>
      </c>
      <c r="P10" s="11" t="s">
        <v>123</v>
      </c>
      <c r="Q10" s="17">
        <v>2.58</v>
      </c>
      <c r="R10" s="18" t="s">
        <v>125</v>
      </c>
      <c r="S10" s="35">
        <f t="shared" si="0"/>
        <v>320861.7</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329257.98000000004</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172521</v>
      </c>
      <c r="P34" s="10" t="s">
        <v>134</v>
      </c>
      <c r="Q34" s="41">
        <v>0.46800000000000003</v>
      </c>
      <c r="R34" s="22" t="s">
        <v>136</v>
      </c>
      <c r="S34" s="38">
        <f>O34*Q34</f>
        <v>80739.828000000009</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80739.828000000009</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409997.80800000008</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166</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C15:G16"/>
    <mergeCell ref="H15:N15"/>
    <mergeCell ref="H16:N16"/>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27:N27"/>
    <mergeCell ref="C17:G18"/>
    <mergeCell ref="H17:N17"/>
    <mergeCell ref="H18:N18"/>
    <mergeCell ref="C19:G21"/>
    <mergeCell ref="H19:N19"/>
    <mergeCell ref="H20:N20"/>
    <mergeCell ref="H21:N21"/>
    <mergeCell ref="C22:N22"/>
    <mergeCell ref="C23:N23"/>
    <mergeCell ref="C24:N24"/>
    <mergeCell ref="C25:N25"/>
    <mergeCell ref="C26:N26"/>
    <mergeCell ref="C28:N28"/>
    <mergeCell ref="A29:B33"/>
    <mergeCell ref="C29:N29"/>
    <mergeCell ref="C30:N30"/>
    <mergeCell ref="C31:N31"/>
    <mergeCell ref="C32:N32"/>
    <mergeCell ref="C33:N33"/>
    <mergeCell ref="C44:F44"/>
    <mergeCell ref="G44:J44"/>
    <mergeCell ref="K44:O44"/>
    <mergeCell ref="P44:Q44"/>
    <mergeCell ref="A34:B36"/>
    <mergeCell ref="C34:N34"/>
    <mergeCell ref="C35:N35"/>
    <mergeCell ref="C36:N36"/>
    <mergeCell ref="A37:N37"/>
    <mergeCell ref="C42:F43"/>
    <mergeCell ref="P42:Q42"/>
    <mergeCell ref="S42:S43"/>
    <mergeCell ref="G43:J43"/>
    <mergeCell ref="K43:O43"/>
    <mergeCell ref="P43:Q43"/>
    <mergeCell ref="G42:J42"/>
    <mergeCell ref="K42:O42"/>
    <mergeCell ref="D52:G52"/>
    <mergeCell ref="H52:K52"/>
    <mergeCell ref="L52:P52"/>
    <mergeCell ref="Q52:R52"/>
    <mergeCell ref="C50:C51"/>
    <mergeCell ref="D50:G51"/>
    <mergeCell ref="H50:K50"/>
    <mergeCell ref="L50:P50"/>
    <mergeCell ref="Q50:R50"/>
    <mergeCell ref="H51:K51"/>
    <mergeCell ref="L51:P51"/>
    <mergeCell ref="Q51:R51"/>
  </mergeCells>
  <phoneticPr fontId="2"/>
  <conditionalFormatting sqref="S5:S37">
    <cfRule type="cellIs" dxfId="35" priority="1" stopIfTrue="1" operator="equal">
      <formula>0</formula>
    </cfRule>
  </conditionalFormatting>
  <dataValidations count="1">
    <dataValidation allowBlank="1" showInputMessage="1" showErrorMessage="1" error="この欄は、入力できません！" prompt="入力欄ではありません！！" sqref="Q36:R36" xr:uid="{594BED89-2CD2-4A19-918B-073DDB111328}"/>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1113-1E96-4E1D-BB28-C051EB9EAA33}">
  <dimension ref="A1:S54"/>
  <sheetViews>
    <sheetView view="pageBreakPreview" zoomScaleNormal="100" zoomScaleSheetLayoutView="100" workbookViewId="0">
      <selection activeCell="K44" sqref="K44:O4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171</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ref="S6:S26" si="0">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v>384</v>
      </c>
      <c r="P9" s="11" t="s">
        <v>123</v>
      </c>
      <c r="Q9" s="17">
        <v>2.4900000000000002</v>
      </c>
      <c r="R9" s="18" t="s">
        <v>125</v>
      </c>
      <c r="S9" s="35">
        <f t="shared" si="0"/>
        <v>956.16000000000008</v>
      </c>
    </row>
    <row r="10" spans="1:19" ht="13.5" x14ac:dyDescent="0.15">
      <c r="A10" s="354"/>
      <c r="B10" s="389"/>
      <c r="C10" s="370" t="s">
        <v>7</v>
      </c>
      <c r="D10" s="366"/>
      <c r="E10" s="366"/>
      <c r="F10" s="366"/>
      <c r="G10" s="366"/>
      <c r="H10" s="366"/>
      <c r="I10" s="366"/>
      <c r="J10" s="366"/>
      <c r="K10" s="366"/>
      <c r="L10" s="366"/>
      <c r="M10" s="366"/>
      <c r="N10" s="366"/>
      <c r="O10" s="187">
        <v>128934</v>
      </c>
      <c r="P10" s="11" t="s">
        <v>123</v>
      </c>
      <c r="Q10" s="17">
        <v>2.58</v>
      </c>
      <c r="R10" s="18" t="s">
        <v>125</v>
      </c>
      <c r="S10" s="35">
        <f t="shared" si="0"/>
        <v>332649.72000000003</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333605.88</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181714</v>
      </c>
      <c r="P34" s="10" t="s">
        <v>134</v>
      </c>
      <c r="Q34" s="41">
        <v>0.45700000000000002</v>
      </c>
      <c r="R34" s="22" t="s">
        <v>136</v>
      </c>
      <c r="S34" s="38">
        <f>O34*Q34</f>
        <v>83043.29800000001</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83043.29800000001</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416649.17800000001</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169</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D52:G52"/>
    <mergeCell ref="H52:K52"/>
    <mergeCell ref="L52:P52"/>
    <mergeCell ref="Q52:R52"/>
    <mergeCell ref="C50:C51"/>
    <mergeCell ref="D50:G51"/>
    <mergeCell ref="H50:K50"/>
    <mergeCell ref="L50:P50"/>
    <mergeCell ref="Q50:R50"/>
    <mergeCell ref="H51:K51"/>
    <mergeCell ref="L51:P51"/>
    <mergeCell ref="Q51:R51"/>
    <mergeCell ref="P42:Q42"/>
    <mergeCell ref="S42:S43"/>
    <mergeCell ref="G43:J43"/>
    <mergeCell ref="K43:O43"/>
    <mergeCell ref="P43:Q43"/>
    <mergeCell ref="G42:J42"/>
    <mergeCell ref="K42:O42"/>
    <mergeCell ref="C44:F44"/>
    <mergeCell ref="G44:J44"/>
    <mergeCell ref="K44:O44"/>
    <mergeCell ref="P44:Q44"/>
    <mergeCell ref="A34:B36"/>
    <mergeCell ref="C34:N34"/>
    <mergeCell ref="C35:N35"/>
    <mergeCell ref="C36:N36"/>
    <mergeCell ref="A37:N37"/>
    <mergeCell ref="C42:F43"/>
    <mergeCell ref="C28:N28"/>
    <mergeCell ref="A29:B33"/>
    <mergeCell ref="C29:N29"/>
    <mergeCell ref="C30:N30"/>
    <mergeCell ref="C31:N31"/>
    <mergeCell ref="C32:N32"/>
    <mergeCell ref="C33:N33"/>
    <mergeCell ref="C23:N23"/>
    <mergeCell ref="C24:N24"/>
    <mergeCell ref="C25:N25"/>
    <mergeCell ref="C26:N26"/>
    <mergeCell ref="C27:N27"/>
    <mergeCell ref="C19:G21"/>
    <mergeCell ref="H19:N19"/>
    <mergeCell ref="H20:N20"/>
    <mergeCell ref="H21:N21"/>
    <mergeCell ref="C22:N2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4" priority="1" stopIfTrue="1" operator="equal">
      <formula>0</formula>
    </cfRule>
  </conditionalFormatting>
  <dataValidations count="1">
    <dataValidation allowBlank="1" showInputMessage="1" showErrorMessage="1" error="この欄は、入力できません！" prompt="入力欄ではありません！！" sqref="Q36:R36" xr:uid="{4BDCB267-F93A-4D0A-AD4A-F11AAD767624}"/>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AA88-2475-4296-A86E-2D8F29DB1E2B}">
  <dimension ref="A1:S54"/>
  <sheetViews>
    <sheetView view="pageBreakPreview" zoomScaleNormal="100" zoomScaleSheetLayoutView="100" workbookViewId="0">
      <selection activeCell="K44" sqref="K44:O4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172</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O7*Q7</f>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O8*Q8</f>
        <v>0</v>
      </c>
    </row>
    <row r="9" spans="1:19" ht="13.5" x14ac:dyDescent="0.15">
      <c r="A9" s="354"/>
      <c r="B9" s="389"/>
      <c r="C9" s="370" t="s">
        <v>6</v>
      </c>
      <c r="D9" s="366"/>
      <c r="E9" s="366"/>
      <c r="F9" s="366"/>
      <c r="G9" s="366"/>
      <c r="H9" s="366"/>
      <c r="I9" s="366"/>
      <c r="J9" s="366"/>
      <c r="K9" s="366"/>
      <c r="L9" s="366"/>
      <c r="M9" s="366"/>
      <c r="N9" s="366"/>
      <c r="O9" s="187">
        <v>168</v>
      </c>
      <c r="P9" s="11" t="s">
        <v>123</v>
      </c>
      <c r="Q9" s="17">
        <v>2.4900000000000002</v>
      </c>
      <c r="R9" s="18" t="s">
        <v>125</v>
      </c>
      <c r="S9" s="35">
        <f t="shared" ref="S9:S26" si="0">O9*Q9</f>
        <v>418.32000000000005</v>
      </c>
    </row>
    <row r="10" spans="1:19" ht="13.5" x14ac:dyDescent="0.15">
      <c r="A10" s="354"/>
      <c r="B10" s="389"/>
      <c r="C10" s="370" t="s">
        <v>7</v>
      </c>
      <c r="D10" s="366"/>
      <c r="E10" s="366"/>
      <c r="F10" s="366"/>
      <c r="G10" s="366"/>
      <c r="H10" s="366"/>
      <c r="I10" s="366"/>
      <c r="J10" s="366"/>
      <c r="K10" s="366"/>
      <c r="L10" s="366"/>
      <c r="M10" s="366"/>
      <c r="N10" s="366"/>
      <c r="O10" s="187">
        <v>103369</v>
      </c>
      <c r="P10" s="11" t="s">
        <v>123</v>
      </c>
      <c r="Q10" s="17">
        <v>2.58</v>
      </c>
      <c r="R10" s="18" t="s">
        <v>125</v>
      </c>
      <c r="S10" s="35">
        <f>O10*Q10</f>
        <v>266692.02</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O11*Q11</f>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O12*Q12</f>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O13*Q13</f>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O16*Q16</f>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267110.34000000003</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138859</v>
      </c>
      <c r="P34" s="10" t="s">
        <v>134</v>
      </c>
      <c r="Q34" s="69">
        <v>0.44700000000000001</v>
      </c>
      <c r="R34" s="22" t="s">
        <v>136</v>
      </c>
      <c r="S34" s="38">
        <f>O34*Q34</f>
        <v>62069.972999999998</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62069.972999999998</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329180.31300000002</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175</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password="CC5D" sheet="1" selectLockedCells="1"/>
  <mergeCells count="67">
    <mergeCell ref="C15:G16"/>
    <mergeCell ref="H15:N15"/>
    <mergeCell ref="H16:N16"/>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27:N27"/>
    <mergeCell ref="C17:G18"/>
    <mergeCell ref="H17:N17"/>
    <mergeCell ref="H18:N18"/>
    <mergeCell ref="C19:G21"/>
    <mergeCell ref="H19:N19"/>
    <mergeCell ref="H20:N20"/>
    <mergeCell ref="H21:N21"/>
    <mergeCell ref="C22:N22"/>
    <mergeCell ref="C23:N23"/>
    <mergeCell ref="C24:N24"/>
    <mergeCell ref="C25:N25"/>
    <mergeCell ref="C26:N26"/>
    <mergeCell ref="C28:N28"/>
    <mergeCell ref="A29:B33"/>
    <mergeCell ref="C29:N29"/>
    <mergeCell ref="C30:N30"/>
    <mergeCell ref="C31:N31"/>
    <mergeCell ref="C32:N32"/>
    <mergeCell ref="C33:N33"/>
    <mergeCell ref="C44:F44"/>
    <mergeCell ref="G44:J44"/>
    <mergeCell ref="K44:O44"/>
    <mergeCell ref="P44:Q44"/>
    <mergeCell ref="A34:B36"/>
    <mergeCell ref="C34:N34"/>
    <mergeCell ref="C35:N35"/>
    <mergeCell ref="C36:N36"/>
    <mergeCell ref="A37:N37"/>
    <mergeCell ref="C42:F43"/>
    <mergeCell ref="P42:Q42"/>
    <mergeCell ref="S42:S43"/>
    <mergeCell ref="G43:J43"/>
    <mergeCell ref="K43:O43"/>
    <mergeCell ref="P43:Q43"/>
    <mergeCell ref="G42:J42"/>
    <mergeCell ref="K42:O42"/>
    <mergeCell ref="D52:G52"/>
    <mergeCell ref="H52:K52"/>
    <mergeCell ref="L52:P52"/>
    <mergeCell ref="Q52:R52"/>
    <mergeCell ref="C50:C51"/>
    <mergeCell ref="D50:G51"/>
    <mergeCell ref="H50:K50"/>
    <mergeCell ref="L50:P50"/>
    <mergeCell ref="Q50:R50"/>
    <mergeCell ref="H51:K51"/>
    <mergeCell ref="L51:P51"/>
    <mergeCell ref="Q51:R51"/>
  </mergeCells>
  <phoneticPr fontId="2"/>
  <conditionalFormatting sqref="S5:S37">
    <cfRule type="cellIs" dxfId="33" priority="1" stopIfTrue="1" operator="equal">
      <formula>0</formula>
    </cfRule>
  </conditionalFormatting>
  <dataValidations count="1">
    <dataValidation allowBlank="1" showInputMessage="1" showErrorMessage="1" error="この欄は、入力できません！" prompt="入力欄ではありません！！" sqref="Q36:R36" xr:uid="{C97210EE-2876-4C90-B0DB-21906D019E2B}"/>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50C-4B60-4C0E-85E4-43DC0597A2E9}">
  <dimension ref="A1:S54"/>
  <sheetViews>
    <sheetView view="pageBreakPreview" zoomScaleNormal="100" zoomScaleSheetLayoutView="100" workbookViewId="0">
      <selection activeCell="O9" sqref="O9"/>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176</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O7*Q7</f>
        <v>0</v>
      </c>
    </row>
    <row r="8" spans="1:19" ht="13.5" x14ac:dyDescent="0.15">
      <c r="A8" s="354"/>
      <c r="B8" s="389"/>
      <c r="C8" s="370" t="s">
        <v>30</v>
      </c>
      <c r="D8" s="366"/>
      <c r="E8" s="366"/>
      <c r="F8" s="366"/>
      <c r="G8" s="366"/>
      <c r="H8" s="366"/>
      <c r="I8" s="366"/>
      <c r="J8" s="366"/>
      <c r="K8" s="366"/>
      <c r="L8" s="366"/>
      <c r="M8" s="366"/>
      <c r="N8" s="366"/>
      <c r="O8" s="187">
        <v>0</v>
      </c>
      <c r="P8" s="11" t="s">
        <v>123</v>
      </c>
      <c r="Q8" s="17">
        <v>2.2400000000000002</v>
      </c>
      <c r="R8" s="18" t="s">
        <v>125</v>
      </c>
      <c r="S8" s="35">
        <f>O8*Q8</f>
        <v>0</v>
      </c>
    </row>
    <row r="9" spans="1:19" ht="13.5" x14ac:dyDescent="0.15">
      <c r="A9" s="354"/>
      <c r="B9" s="389"/>
      <c r="C9" s="370" t="s">
        <v>6</v>
      </c>
      <c r="D9" s="366"/>
      <c r="E9" s="366"/>
      <c r="F9" s="366"/>
      <c r="G9" s="366"/>
      <c r="H9" s="366"/>
      <c r="I9" s="366"/>
      <c r="J9" s="366"/>
      <c r="K9" s="366"/>
      <c r="L9" s="366"/>
      <c r="M9" s="366"/>
      <c r="N9" s="366"/>
      <c r="O9" s="187">
        <v>114</v>
      </c>
      <c r="P9" s="11" t="s">
        <v>123</v>
      </c>
      <c r="Q9" s="17">
        <v>2.4900000000000002</v>
      </c>
      <c r="R9" s="18" t="s">
        <v>125</v>
      </c>
      <c r="S9" s="35">
        <f t="shared" ref="S9:S26" si="0">O9*Q9</f>
        <v>283.86</v>
      </c>
    </row>
    <row r="10" spans="1:19" ht="13.5" x14ac:dyDescent="0.15">
      <c r="A10" s="354"/>
      <c r="B10" s="389"/>
      <c r="C10" s="370" t="s">
        <v>7</v>
      </c>
      <c r="D10" s="366"/>
      <c r="E10" s="366"/>
      <c r="F10" s="366"/>
      <c r="G10" s="366"/>
      <c r="H10" s="366"/>
      <c r="I10" s="366"/>
      <c r="J10" s="366"/>
      <c r="K10" s="366"/>
      <c r="L10" s="366"/>
      <c r="M10" s="366"/>
      <c r="N10" s="366"/>
      <c r="O10" s="187">
        <v>100664</v>
      </c>
      <c r="P10" s="11" t="s">
        <v>123</v>
      </c>
      <c r="Q10" s="17">
        <v>2.58</v>
      </c>
      <c r="R10" s="18" t="s">
        <v>125</v>
      </c>
      <c r="S10" s="35">
        <f>O10*Q10</f>
        <v>259713.12</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O11*Q11</f>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O12*Q12</f>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O13*Q13</f>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O16*Q16</f>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259996.97999999998</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149400</v>
      </c>
      <c r="P34" s="10" t="s">
        <v>134</v>
      </c>
      <c r="Q34" s="69">
        <v>0.45700000000000002</v>
      </c>
      <c r="R34" s="22" t="s">
        <v>136</v>
      </c>
      <c r="S34" s="38">
        <f>O34*Q34</f>
        <v>68275.8</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68275.8</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328272.77999999997</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177</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selectLockedCells="1"/>
  <mergeCells count="67">
    <mergeCell ref="D52:G52"/>
    <mergeCell ref="H52:K52"/>
    <mergeCell ref="L52:P52"/>
    <mergeCell ref="Q52:R52"/>
    <mergeCell ref="C50:C51"/>
    <mergeCell ref="D50:G51"/>
    <mergeCell ref="H50:K50"/>
    <mergeCell ref="L50:P50"/>
    <mergeCell ref="Q50:R50"/>
    <mergeCell ref="H51:K51"/>
    <mergeCell ref="L51:P51"/>
    <mergeCell ref="Q51:R51"/>
    <mergeCell ref="P42:Q42"/>
    <mergeCell ref="S42:S43"/>
    <mergeCell ref="G43:J43"/>
    <mergeCell ref="K43:O43"/>
    <mergeCell ref="P43:Q43"/>
    <mergeCell ref="G42:J42"/>
    <mergeCell ref="K42:O42"/>
    <mergeCell ref="C44:F44"/>
    <mergeCell ref="G44:J44"/>
    <mergeCell ref="K44:O44"/>
    <mergeCell ref="P44:Q44"/>
    <mergeCell ref="A34:B36"/>
    <mergeCell ref="C34:N34"/>
    <mergeCell ref="C35:N35"/>
    <mergeCell ref="C36:N36"/>
    <mergeCell ref="A37:N37"/>
    <mergeCell ref="C42:F43"/>
    <mergeCell ref="C28:N28"/>
    <mergeCell ref="A29:B33"/>
    <mergeCell ref="C29:N29"/>
    <mergeCell ref="C30:N30"/>
    <mergeCell ref="C31:N31"/>
    <mergeCell ref="C32:N32"/>
    <mergeCell ref="C33:N33"/>
    <mergeCell ref="C23:N23"/>
    <mergeCell ref="C24:N24"/>
    <mergeCell ref="C25:N25"/>
    <mergeCell ref="C26:N26"/>
    <mergeCell ref="C27:N27"/>
    <mergeCell ref="C19:G21"/>
    <mergeCell ref="H19:N19"/>
    <mergeCell ref="H20:N20"/>
    <mergeCell ref="H21:N21"/>
    <mergeCell ref="C22:N22"/>
    <mergeCell ref="H15:N15"/>
    <mergeCell ref="H16:N16"/>
    <mergeCell ref="C17:G18"/>
    <mergeCell ref="H17:N17"/>
    <mergeCell ref="H18:N18"/>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15:G16"/>
  </mergeCells>
  <phoneticPr fontId="2"/>
  <conditionalFormatting sqref="S5:S37">
    <cfRule type="cellIs" dxfId="32" priority="1" stopIfTrue="1" operator="equal">
      <formula>0</formula>
    </cfRule>
  </conditionalFormatting>
  <dataValidations count="1">
    <dataValidation allowBlank="1" showInputMessage="1" showErrorMessage="1" error="この欄は、入力できません！" prompt="入力欄ではありません！！" sqref="Q36:R36" xr:uid="{197622CB-CD53-4BB1-B43A-5D60BB613E96}"/>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BA03-EAF7-4FEB-B5AB-237EF6CD8AB2}">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112</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9"/>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9"/>
      <c r="P9" s="11" t="s">
        <v>123</v>
      </c>
      <c r="Q9" s="17">
        <v>2.2799999999999998</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9"/>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9"/>
      <c r="P11" s="11" t="s">
        <v>123</v>
      </c>
      <c r="Q11" s="17">
        <v>2.62</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9"/>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9"/>
      <c r="P13" s="11" t="s">
        <v>123</v>
      </c>
      <c r="Q13" s="17">
        <v>2.98</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9"/>
      <c r="P14" s="11" t="s">
        <v>126</v>
      </c>
      <c r="Q14" s="17">
        <v>3.2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9"/>
      <c r="P15" s="11" t="s">
        <v>126</v>
      </c>
      <c r="Q15" s="17">
        <v>3.32</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9"/>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9"/>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79"/>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78"/>
      <c r="P19" s="11" t="s">
        <v>130</v>
      </c>
      <c r="Q19" s="17">
        <v>2.08</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79"/>
      <c r="P20" s="11" t="s">
        <v>126</v>
      </c>
      <c r="Q20" s="17">
        <v>2.6</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79"/>
      <c r="P21" s="11" t="s">
        <v>126</v>
      </c>
      <c r="Q21" s="17">
        <v>2.41</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79"/>
      <c r="P22" s="11" t="s">
        <v>126</v>
      </c>
      <c r="Q22" s="17">
        <v>2.54</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79"/>
      <c r="P23" s="11" t="s">
        <v>126</v>
      </c>
      <c r="Q23" s="17">
        <v>3.24</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79"/>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79"/>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79"/>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204">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0.38100000000000001</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5">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ht="14.25" customHeight="1" x14ac:dyDescent="0.15">
      <c r="A39" s="405"/>
      <c r="B39" s="406"/>
      <c r="C39" s="406"/>
      <c r="D39" s="406"/>
      <c r="E39" s="406"/>
      <c r="F39" s="406"/>
      <c r="G39" s="406"/>
      <c r="H39" s="406"/>
      <c r="I39" s="406"/>
      <c r="J39" s="406"/>
      <c r="K39" s="406"/>
      <c r="L39" s="406"/>
      <c r="M39" s="406"/>
      <c r="N39" s="406"/>
      <c r="O39" s="85"/>
      <c r="P39" s="86"/>
      <c r="Q39" s="87"/>
      <c r="R39" s="88"/>
      <c r="S39" s="84"/>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142</v>
      </c>
      <c r="L44" s="357"/>
      <c r="M44" s="357"/>
      <c r="N44" s="357"/>
      <c r="O44" s="357"/>
      <c r="P44" s="357" t="s">
        <v>140</v>
      </c>
      <c r="Q44" s="357"/>
      <c r="R44" s="201" t="s">
        <v>129</v>
      </c>
      <c r="S44" s="328"/>
    </row>
    <row r="45" spans="1:19" ht="21.75" customHeight="1" thickBot="1" x14ac:dyDescent="0.2">
      <c r="C45" s="329"/>
      <c r="D45" s="308"/>
      <c r="E45" s="308"/>
      <c r="F45" s="308"/>
      <c r="G45" s="413"/>
      <c r="H45" s="414"/>
      <c r="I45" s="414"/>
      <c r="J45" s="415"/>
      <c r="K45" s="416"/>
      <c r="L45" s="417"/>
      <c r="M45" s="417"/>
      <c r="N45" s="417"/>
      <c r="O45" s="417"/>
      <c r="P45" s="418"/>
      <c r="Q45" s="331"/>
      <c r="R45" s="202">
        <f>G45*K45*P45</f>
        <v>0</v>
      </c>
      <c r="S45" s="197"/>
    </row>
    <row r="46" spans="1:19" x14ac:dyDescent="0.15">
      <c r="C46" s="40"/>
    </row>
    <row r="47" spans="1:19" x14ac:dyDescent="0.15">
      <c r="A47" s="13" t="s">
        <v>28</v>
      </c>
    </row>
    <row r="48" spans="1:19" x14ac:dyDescent="0.15">
      <c r="B48" t="s">
        <v>76</v>
      </c>
    </row>
    <row r="49" spans="2:19" x14ac:dyDescent="0.15">
      <c r="C49" t="s">
        <v>84</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323"/>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26"/>
    </row>
    <row r="53" spans="2:19" thickBot="1" x14ac:dyDescent="0.2">
      <c r="C53" s="89" t="s">
        <v>74</v>
      </c>
      <c r="D53" s="309"/>
      <c r="E53" s="309"/>
      <c r="F53" s="309"/>
      <c r="G53" s="309"/>
      <c r="H53" s="420"/>
      <c r="I53" s="420"/>
      <c r="J53" s="420"/>
      <c r="K53" s="420"/>
      <c r="L53" s="311"/>
      <c r="M53" s="312"/>
      <c r="N53" s="312"/>
      <c r="O53" s="312"/>
      <c r="P53" s="312"/>
      <c r="Q53" s="421">
        <f>H53*L53</f>
        <v>0</v>
      </c>
      <c r="R53" s="422"/>
    </row>
    <row r="54" spans="2:19" x14ac:dyDescent="0.15">
      <c r="R54" s="227"/>
    </row>
    <row r="55" spans="2:19" x14ac:dyDescent="0.15">
      <c r="R55" s="224"/>
    </row>
    <row r="56" spans="2:19" ht="18.75" customHeight="1" x14ac:dyDescent="0.15">
      <c r="R56" s="225"/>
    </row>
  </sheetData>
  <sheetProtection password="CC5D" sheet="1" selectLockedCells="1"/>
  <mergeCells count="68">
    <mergeCell ref="D53:G53"/>
    <mergeCell ref="H53:K53"/>
    <mergeCell ref="L53:P53"/>
    <mergeCell ref="Q53:R53"/>
    <mergeCell ref="C51:C52"/>
    <mergeCell ref="D51:G52"/>
    <mergeCell ref="H51:K51"/>
    <mergeCell ref="L51:P51"/>
    <mergeCell ref="Q51:R51"/>
    <mergeCell ref="H52:K52"/>
    <mergeCell ref="L52:P52"/>
    <mergeCell ref="Q52:R52"/>
    <mergeCell ref="S43:S44"/>
    <mergeCell ref="G44:J44"/>
    <mergeCell ref="K44:O44"/>
    <mergeCell ref="P44:Q44"/>
    <mergeCell ref="C45:F45"/>
    <mergeCell ref="G45:J45"/>
    <mergeCell ref="K45:O45"/>
    <mergeCell ref="P45:Q45"/>
    <mergeCell ref="A39:N39"/>
    <mergeCell ref="C43:F44"/>
    <mergeCell ref="G43:J43"/>
    <mergeCell ref="K43:O43"/>
    <mergeCell ref="P43:Q43"/>
    <mergeCell ref="A35:B37"/>
    <mergeCell ref="C35:N35"/>
    <mergeCell ref="C36:N36"/>
    <mergeCell ref="C37:N37"/>
    <mergeCell ref="A38:N38"/>
    <mergeCell ref="C29:N29"/>
    <mergeCell ref="A30:B34"/>
    <mergeCell ref="C30:N30"/>
    <mergeCell ref="C31:N31"/>
    <mergeCell ref="C32:N32"/>
    <mergeCell ref="C33:N33"/>
    <mergeCell ref="C34:N34"/>
    <mergeCell ref="C24:N24"/>
    <mergeCell ref="C25:N25"/>
    <mergeCell ref="C26:N26"/>
    <mergeCell ref="C27:N27"/>
    <mergeCell ref="C28:N28"/>
    <mergeCell ref="C20:G22"/>
    <mergeCell ref="H20:N20"/>
    <mergeCell ref="H21:N21"/>
    <mergeCell ref="H22:N22"/>
    <mergeCell ref="C23:N23"/>
    <mergeCell ref="H16:N16"/>
    <mergeCell ref="H17:N17"/>
    <mergeCell ref="C18:G19"/>
    <mergeCell ref="H18:N18"/>
    <mergeCell ref="H19:N19"/>
    <mergeCell ref="A2:S2"/>
    <mergeCell ref="A4:N5"/>
    <mergeCell ref="O4:P4"/>
    <mergeCell ref="Q4:R4"/>
    <mergeCell ref="A6:B29"/>
    <mergeCell ref="C6:N6"/>
    <mergeCell ref="C7:N7"/>
    <mergeCell ref="C8:N8"/>
    <mergeCell ref="C9:N9"/>
    <mergeCell ref="C10:N10"/>
    <mergeCell ref="C11:N11"/>
    <mergeCell ref="C12:N12"/>
    <mergeCell ref="C13:N13"/>
    <mergeCell ref="C14:N14"/>
    <mergeCell ref="C15:N15"/>
    <mergeCell ref="C16:G17"/>
  </mergeCells>
  <phoneticPr fontId="2"/>
  <conditionalFormatting sqref="S6:S39">
    <cfRule type="cellIs" dxfId="49" priority="1" stopIfTrue="1" operator="equal">
      <formula>0</formula>
    </cfRule>
  </conditionalFormatting>
  <dataValidations count="1">
    <dataValidation allowBlank="1" showInputMessage="1" showErrorMessage="1" error="この欄は、入力できません！" prompt="入力欄ではありません！！" sqref="Q37:R37" xr:uid="{7E156D72-0D63-4AFD-B089-9899FA627325}"/>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D55A-D33B-4015-84A5-128F9CD40889}">
  <dimension ref="A1:S54"/>
  <sheetViews>
    <sheetView tabSelected="1" view="pageBreakPreview" zoomScaleNormal="100" zoomScaleSheetLayoutView="100" workbookViewId="0">
      <selection activeCell="O34" sqref="O34"/>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181</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O6*Q6</f>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O7*Q7</f>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O8*Q8</f>
        <v>0</v>
      </c>
    </row>
    <row r="9" spans="1:19" ht="13.5" x14ac:dyDescent="0.15">
      <c r="A9" s="354"/>
      <c r="B9" s="389"/>
      <c r="C9" s="370" t="s">
        <v>6</v>
      </c>
      <c r="D9" s="366"/>
      <c r="E9" s="366"/>
      <c r="F9" s="366"/>
      <c r="G9" s="366"/>
      <c r="H9" s="366"/>
      <c r="I9" s="366"/>
      <c r="J9" s="366"/>
      <c r="K9" s="366"/>
      <c r="L9" s="366"/>
      <c r="M9" s="366"/>
      <c r="N9" s="366"/>
      <c r="O9" s="187">
        <v>209</v>
      </c>
      <c r="P9" s="11" t="s">
        <v>123</v>
      </c>
      <c r="Q9" s="17">
        <v>2.4900000000000002</v>
      </c>
      <c r="R9" s="18" t="s">
        <v>125</v>
      </c>
      <c r="S9" s="35">
        <f t="shared" ref="S9:S26" si="0">O9*Q9</f>
        <v>520.41000000000008</v>
      </c>
    </row>
    <row r="10" spans="1:19" ht="13.5" x14ac:dyDescent="0.15">
      <c r="A10" s="354"/>
      <c r="B10" s="389"/>
      <c r="C10" s="370" t="s">
        <v>7</v>
      </c>
      <c r="D10" s="366"/>
      <c r="E10" s="366"/>
      <c r="F10" s="366"/>
      <c r="G10" s="366"/>
      <c r="H10" s="366"/>
      <c r="I10" s="366"/>
      <c r="J10" s="366"/>
      <c r="K10" s="366"/>
      <c r="L10" s="366"/>
      <c r="M10" s="366"/>
      <c r="N10" s="366"/>
      <c r="O10" s="187">
        <v>102617</v>
      </c>
      <c r="P10" s="11" t="s">
        <v>123</v>
      </c>
      <c r="Q10" s="17">
        <v>2.58</v>
      </c>
      <c r="R10" s="18" t="s">
        <v>125</v>
      </c>
      <c r="S10" s="35">
        <f>O10*Q10</f>
        <v>264751.86</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O11*Q11</f>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O12*Q12</f>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O13*Q13</f>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O16*Q16</f>
        <v>0</v>
      </c>
    </row>
    <row r="17" spans="1:19" ht="13.5" x14ac:dyDescent="0.15">
      <c r="A17" s="354"/>
      <c r="B17" s="389"/>
      <c r="C17" s="396" t="s">
        <v>33</v>
      </c>
      <c r="D17" s="397"/>
      <c r="E17" s="397"/>
      <c r="F17" s="397"/>
      <c r="G17" s="398"/>
      <c r="H17" s="360" t="s">
        <v>34</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35</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36</v>
      </c>
      <c r="D19" s="374"/>
      <c r="E19" s="374"/>
      <c r="F19" s="374"/>
      <c r="G19" s="375"/>
      <c r="H19" s="370" t="s">
        <v>37</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38</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39</v>
      </c>
      <c r="I21" s="361"/>
      <c r="J21" s="361"/>
      <c r="K21" s="361"/>
      <c r="L21" s="361"/>
      <c r="M21" s="361"/>
      <c r="N21" s="361"/>
      <c r="O21" s="187"/>
      <c r="P21" s="11" t="s">
        <v>126</v>
      </c>
      <c r="Q21" s="17">
        <v>2.52</v>
      </c>
      <c r="R21" s="18" t="s">
        <v>127</v>
      </c>
      <c r="S21" s="35">
        <f t="shared" si="0"/>
        <v>0</v>
      </c>
    </row>
    <row r="22" spans="1:19" ht="13.5" x14ac:dyDescent="0.15">
      <c r="A22" s="354"/>
      <c r="B22" s="389"/>
      <c r="C22" s="370" t="s">
        <v>40</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41</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42</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43</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44</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265272.26999999996</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9">
        <v>121765</v>
      </c>
      <c r="P34" s="10" t="s">
        <v>134</v>
      </c>
      <c r="Q34" s="69">
        <v>0.45700000000000002</v>
      </c>
      <c r="R34" s="22" t="s">
        <v>136</v>
      </c>
      <c r="S34" s="38">
        <f>O34*Q34</f>
        <v>55646.605000000003</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55646.605000000003</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320918.87499999994</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2">
        <f>G44*K44*P44</f>
        <v>0</v>
      </c>
      <c r="S44" s="197"/>
    </row>
    <row r="46" spans="1:19" x14ac:dyDescent="0.15">
      <c r="A46" s="13" t="s">
        <v>28</v>
      </c>
    </row>
    <row r="47" spans="1:19" x14ac:dyDescent="0.15">
      <c r="B47" t="s">
        <v>76</v>
      </c>
    </row>
    <row r="48" spans="1:19" x14ac:dyDescent="0.15">
      <c r="C48" t="s">
        <v>182</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74</v>
      </c>
      <c r="D52" s="309"/>
      <c r="E52" s="309"/>
      <c r="F52" s="309"/>
      <c r="G52" s="309"/>
      <c r="H52" s="420"/>
      <c r="I52" s="420"/>
      <c r="J52" s="420"/>
      <c r="K52" s="420"/>
      <c r="L52" s="311"/>
      <c r="M52" s="312"/>
      <c r="N52" s="312"/>
      <c r="O52" s="312"/>
      <c r="P52" s="312"/>
      <c r="Q52" s="436">
        <f>H52*L52</f>
        <v>0</v>
      </c>
      <c r="R52" s="425"/>
    </row>
    <row r="53" spans="3:18" ht="18.75" customHeight="1" x14ac:dyDescent="0.15">
      <c r="R53" s="225"/>
    </row>
    <row r="54" spans="3:18" ht="18.75" customHeight="1" x14ac:dyDescent="0.15">
      <c r="R54" s="225"/>
    </row>
  </sheetData>
  <sheetProtection selectLockedCells="1"/>
  <mergeCells count="67">
    <mergeCell ref="C15:G16"/>
    <mergeCell ref="H15:N15"/>
    <mergeCell ref="H16:N16"/>
    <mergeCell ref="A1:S1"/>
    <mergeCell ref="A3:N4"/>
    <mergeCell ref="O3:P3"/>
    <mergeCell ref="Q3:R3"/>
    <mergeCell ref="A5:B28"/>
    <mergeCell ref="C5:N5"/>
    <mergeCell ref="C6:N6"/>
    <mergeCell ref="C7:N7"/>
    <mergeCell ref="C8:N8"/>
    <mergeCell ref="C9:N9"/>
    <mergeCell ref="C10:N10"/>
    <mergeCell ref="C11:N11"/>
    <mergeCell ref="C12:N12"/>
    <mergeCell ref="C13:N13"/>
    <mergeCell ref="C14:N14"/>
    <mergeCell ref="C27:N27"/>
    <mergeCell ref="C17:G18"/>
    <mergeCell ref="H17:N17"/>
    <mergeCell ref="H18:N18"/>
    <mergeCell ref="C19:G21"/>
    <mergeCell ref="H19:N19"/>
    <mergeCell ref="H20:N20"/>
    <mergeCell ref="H21:N21"/>
    <mergeCell ref="C22:N22"/>
    <mergeCell ref="C23:N23"/>
    <mergeCell ref="C24:N24"/>
    <mergeCell ref="C25:N25"/>
    <mergeCell ref="C26:N26"/>
    <mergeCell ref="C28:N28"/>
    <mergeCell ref="A29:B33"/>
    <mergeCell ref="C29:N29"/>
    <mergeCell ref="C30:N30"/>
    <mergeCell ref="C31:N31"/>
    <mergeCell ref="C32:N32"/>
    <mergeCell ref="C33:N33"/>
    <mergeCell ref="C44:F44"/>
    <mergeCell ref="G44:J44"/>
    <mergeCell ref="K44:O44"/>
    <mergeCell ref="P44:Q44"/>
    <mergeCell ref="A34:B36"/>
    <mergeCell ref="C34:N34"/>
    <mergeCell ref="C35:N35"/>
    <mergeCell ref="C36:N36"/>
    <mergeCell ref="A37:N37"/>
    <mergeCell ref="C42:F43"/>
    <mergeCell ref="P42:Q42"/>
    <mergeCell ref="S42:S43"/>
    <mergeCell ref="G43:J43"/>
    <mergeCell ref="K43:O43"/>
    <mergeCell ref="P43:Q43"/>
    <mergeCell ref="G42:J42"/>
    <mergeCell ref="K42:O42"/>
    <mergeCell ref="D52:G52"/>
    <mergeCell ref="H52:K52"/>
    <mergeCell ref="L52:P52"/>
    <mergeCell ref="Q52:R52"/>
    <mergeCell ref="C50:C51"/>
    <mergeCell ref="D50:G51"/>
    <mergeCell ref="H50:K50"/>
    <mergeCell ref="L50:P50"/>
    <mergeCell ref="Q50:R50"/>
    <mergeCell ref="H51:K51"/>
    <mergeCell ref="L51:P51"/>
    <mergeCell ref="Q51:R51"/>
  </mergeCells>
  <phoneticPr fontId="2"/>
  <conditionalFormatting sqref="S5:S37">
    <cfRule type="cellIs" dxfId="31" priority="1" stopIfTrue="1" operator="equal">
      <formula>0</formula>
    </cfRule>
  </conditionalFormatting>
  <dataValidations count="1">
    <dataValidation allowBlank="1" showInputMessage="1" showErrorMessage="1" error="この欄は、入力できません！" prompt="入力欄ではありません！！" sqref="Q36:R36" xr:uid="{5659234B-7268-4E72-B3B2-2A2B2BF98922}"/>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F4EC-528A-4B03-96BE-0971B6E0EE2D}">
  <sheetPr>
    <tabColor theme="5" tint="0.39997558519241921"/>
  </sheetPr>
  <dimension ref="B1:AZ43"/>
  <sheetViews>
    <sheetView view="pageBreakPreview" zoomScaleNormal="100" zoomScaleSheetLayoutView="100" workbookViewId="0">
      <pane xSplit="14" ySplit="7" topLeftCell="AR8" activePane="bottomRight" state="frozen"/>
      <selection activeCell="H50" sqref="H50:K50"/>
      <selection pane="topRight" activeCell="H50" sqref="H50:K50"/>
      <selection pane="bottomLeft" activeCell="H50" sqref="H50:K50"/>
      <selection pane="bottomRight" activeCell="AY13" sqref="AY13"/>
    </sheetView>
  </sheetViews>
  <sheetFormatPr defaultRowHeight="13.5" x14ac:dyDescent="0.15"/>
  <cols>
    <col min="1" max="1" width="2.125" style="103" customWidth="1"/>
    <col min="2" max="7" width="2" style="103" customWidth="1"/>
    <col min="8" max="12" width="3" style="103" customWidth="1"/>
    <col min="13" max="13" width="2.5" style="103" customWidth="1"/>
    <col min="14" max="14" width="0.875" style="103" customWidth="1"/>
    <col min="15" max="50" width="11.125" style="103" customWidth="1"/>
    <col min="51" max="51" width="9.625" style="103" customWidth="1"/>
    <col min="52" max="52" width="12.375" style="103" customWidth="1"/>
    <col min="53" max="16384" width="9" style="103"/>
  </cols>
  <sheetData>
    <row r="1" spans="2:52" ht="22.5" customHeight="1" thickBot="1" x14ac:dyDescent="0.2">
      <c r="C1" s="104"/>
      <c r="D1" s="104"/>
      <c r="E1" s="104"/>
      <c r="F1" s="104"/>
      <c r="G1" s="104"/>
      <c r="H1" s="104"/>
      <c r="I1" s="104"/>
      <c r="J1" s="104"/>
      <c r="K1" s="104"/>
      <c r="L1" s="104"/>
      <c r="M1" s="104"/>
      <c r="N1" s="104"/>
      <c r="O1" s="444" t="s">
        <v>52</v>
      </c>
      <c r="P1" s="444"/>
      <c r="Q1" s="444"/>
      <c r="R1" s="444"/>
      <c r="S1" s="444"/>
      <c r="T1" s="444"/>
      <c r="U1" s="444"/>
      <c r="V1" s="104"/>
      <c r="W1" s="104"/>
      <c r="X1" s="104"/>
      <c r="Y1" s="104"/>
      <c r="Z1" s="104"/>
      <c r="AA1" s="444" t="s">
        <v>107</v>
      </c>
      <c r="AB1" s="444"/>
      <c r="AC1" s="444"/>
      <c r="AD1" s="444"/>
      <c r="AE1" s="444"/>
      <c r="AF1" s="444"/>
      <c r="AG1" s="444"/>
    </row>
    <row r="2" spans="2:52" ht="10.5" customHeight="1" x14ac:dyDescent="0.15">
      <c r="B2" s="492" t="s">
        <v>53</v>
      </c>
      <c r="C2" s="493"/>
      <c r="D2" s="493"/>
      <c r="E2" s="493"/>
      <c r="F2" s="494"/>
      <c r="G2" s="504"/>
      <c r="H2" s="505"/>
      <c r="I2" s="505"/>
      <c r="J2" s="505"/>
      <c r="K2" s="505"/>
      <c r="L2" s="505"/>
      <c r="M2" s="505"/>
      <c r="N2" s="506"/>
      <c r="O2" s="105"/>
      <c r="P2" s="105"/>
      <c r="Q2" s="105"/>
      <c r="S2" s="105"/>
      <c r="T2" s="105"/>
      <c r="U2" s="105"/>
      <c r="W2" s="105"/>
      <c r="X2" s="105"/>
      <c r="Y2" s="105"/>
      <c r="Z2" s="105"/>
      <c r="AA2" s="105"/>
      <c r="AC2" s="105"/>
      <c r="AD2" s="105"/>
      <c r="AE2" s="105"/>
      <c r="AF2" s="105"/>
      <c r="AG2" s="105"/>
      <c r="AH2" s="105"/>
      <c r="AI2" s="105"/>
      <c r="AJ2" s="105"/>
      <c r="AK2" s="105"/>
      <c r="AL2" s="105"/>
      <c r="AM2" s="105"/>
      <c r="AN2" s="105"/>
    </row>
    <row r="3" spans="2:52" ht="14.25" thickBot="1" x14ac:dyDescent="0.2">
      <c r="B3" s="495"/>
      <c r="C3" s="496"/>
      <c r="D3" s="496"/>
      <c r="E3" s="496"/>
      <c r="F3" s="497"/>
      <c r="G3" s="507"/>
      <c r="H3" s="508"/>
      <c r="I3" s="508"/>
      <c r="J3" s="508"/>
      <c r="K3" s="508"/>
      <c r="L3" s="508"/>
      <c r="M3" s="508"/>
      <c r="N3" s="509"/>
      <c r="O3" s="106" t="s">
        <v>92</v>
      </c>
      <c r="P3" s="107"/>
      <c r="Q3" s="107"/>
      <c r="T3" s="107"/>
      <c r="U3" s="107"/>
      <c r="X3" s="107"/>
      <c r="Y3" s="106"/>
      <c r="Z3" s="107"/>
      <c r="AA3" s="209" t="s">
        <v>108</v>
      </c>
      <c r="AD3" s="107"/>
      <c r="AF3" s="107"/>
      <c r="AH3" s="107"/>
      <c r="AJ3" s="107"/>
      <c r="AL3" s="107"/>
      <c r="AN3" s="107"/>
    </row>
    <row r="4" spans="2:52" ht="7.5" customHeight="1" thickBot="1" x14ac:dyDescent="0.2">
      <c r="B4" s="107"/>
      <c r="C4" s="107"/>
      <c r="D4" s="107"/>
      <c r="E4" s="107"/>
      <c r="F4" s="107"/>
      <c r="G4" s="107"/>
      <c r="H4" s="107"/>
      <c r="I4" s="107"/>
      <c r="J4" s="107"/>
      <c r="K4" s="107"/>
      <c r="L4" s="107"/>
      <c r="M4" s="107"/>
      <c r="N4" s="107"/>
      <c r="O4" s="107"/>
      <c r="P4" s="107"/>
      <c r="Q4" s="107"/>
      <c r="S4" s="107"/>
      <c r="T4" s="107"/>
      <c r="U4" s="107"/>
      <c r="W4" s="107"/>
      <c r="X4" s="107"/>
      <c r="Y4" s="107"/>
      <c r="Z4" s="107"/>
      <c r="AA4" s="107"/>
      <c r="AC4" s="107"/>
      <c r="AD4" s="107"/>
      <c r="AE4" s="107"/>
      <c r="AF4" s="107"/>
      <c r="AG4" s="107"/>
      <c r="AH4" s="107"/>
      <c r="AI4" s="107"/>
      <c r="AJ4" s="107"/>
      <c r="AK4" s="107"/>
      <c r="AL4" s="107"/>
      <c r="AM4" s="107"/>
      <c r="AN4" s="107"/>
    </row>
    <row r="5" spans="2:52" x14ac:dyDescent="0.15">
      <c r="B5" s="498" t="s">
        <v>0</v>
      </c>
      <c r="C5" s="499"/>
      <c r="D5" s="499"/>
      <c r="E5" s="499"/>
      <c r="F5" s="499"/>
      <c r="G5" s="499"/>
      <c r="H5" s="499"/>
      <c r="I5" s="499"/>
      <c r="J5" s="499"/>
      <c r="K5" s="499"/>
      <c r="L5" s="499"/>
      <c r="M5" s="499"/>
      <c r="N5" s="500"/>
      <c r="O5" s="510" t="s">
        <v>85</v>
      </c>
      <c r="P5" s="438"/>
      <c r="Q5" s="437" t="s">
        <v>86</v>
      </c>
      <c r="R5" s="438"/>
      <c r="S5" s="437" t="s">
        <v>87</v>
      </c>
      <c r="T5" s="438"/>
      <c r="U5" s="437" t="s">
        <v>88</v>
      </c>
      <c r="V5" s="438"/>
      <c r="W5" s="437" t="s">
        <v>89</v>
      </c>
      <c r="X5" s="437"/>
      <c r="Y5" s="448" t="s">
        <v>70</v>
      </c>
      <c r="Z5" s="449"/>
      <c r="AA5" s="448" t="s">
        <v>71</v>
      </c>
      <c r="AB5" s="438"/>
      <c r="AC5" s="437" t="s">
        <v>72</v>
      </c>
      <c r="AD5" s="438"/>
      <c r="AE5" s="437" t="s">
        <v>73</v>
      </c>
      <c r="AF5" s="437"/>
      <c r="AG5" s="448" t="s">
        <v>91</v>
      </c>
      <c r="AH5" s="437"/>
      <c r="AI5" s="448" t="s">
        <v>106</v>
      </c>
      <c r="AJ5" s="438"/>
      <c r="AK5" s="437" t="s">
        <v>154</v>
      </c>
      <c r="AL5" s="438"/>
      <c r="AM5" s="437" t="s">
        <v>159</v>
      </c>
      <c r="AN5" s="437"/>
      <c r="AO5" s="448" t="s">
        <v>162</v>
      </c>
      <c r="AP5" s="438"/>
      <c r="AQ5" s="437" t="s">
        <v>168</v>
      </c>
      <c r="AR5" s="437"/>
      <c r="AS5" s="452" t="s">
        <v>170</v>
      </c>
      <c r="AT5" s="452"/>
      <c r="AU5" s="438" t="s">
        <v>173</v>
      </c>
      <c r="AV5" s="448"/>
      <c r="AW5" s="452" t="s">
        <v>178</v>
      </c>
      <c r="AX5" s="452"/>
      <c r="AY5" s="438" t="s">
        <v>184</v>
      </c>
      <c r="AZ5" s="439"/>
    </row>
    <row r="6" spans="2:52" ht="13.5" customHeight="1" x14ac:dyDescent="0.15">
      <c r="B6" s="484"/>
      <c r="C6" s="485"/>
      <c r="D6" s="485"/>
      <c r="E6" s="485"/>
      <c r="F6" s="485"/>
      <c r="G6" s="485"/>
      <c r="H6" s="485"/>
      <c r="I6" s="485"/>
      <c r="J6" s="485"/>
      <c r="K6" s="485"/>
      <c r="L6" s="485"/>
      <c r="M6" s="485"/>
      <c r="N6" s="501"/>
      <c r="O6" s="469" t="s">
        <v>22</v>
      </c>
      <c r="P6" s="108" t="s">
        <v>21</v>
      </c>
      <c r="Q6" s="440" t="s">
        <v>22</v>
      </c>
      <c r="R6" s="108" t="s">
        <v>21</v>
      </c>
      <c r="S6" s="440" t="s">
        <v>22</v>
      </c>
      <c r="T6" s="108" t="s">
        <v>21</v>
      </c>
      <c r="U6" s="440" t="s">
        <v>22</v>
      </c>
      <c r="V6" s="108" t="s">
        <v>21</v>
      </c>
      <c r="W6" s="440" t="s">
        <v>22</v>
      </c>
      <c r="X6" s="110" t="s">
        <v>21</v>
      </c>
      <c r="Y6" s="446" t="s">
        <v>22</v>
      </c>
      <c r="Z6" s="109" t="s">
        <v>21</v>
      </c>
      <c r="AA6" s="446" t="s">
        <v>22</v>
      </c>
      <c r="AB6" s="108" t="s">
        <v>21</v>
      </c>
      <c r="AC6" s="440" t="s">
        <v>22</v>
      </c>
      <c r="AD6" s="108" t="s">
        <v>21</v>
      </c>
      <c r="AE6" s="440" t="s">
        <v>22</v>
      </c>
      <c r="AF6" s="110" t="s">
        <v>21</v>
      </c>
      <c r="AG6" s="446" t="s">
        <v>22</v>
      </c>
      <c r="AH6" s="110" t="s">
        <v>21</v>
      </c>
      <c r="AI6" s="446" t="s">
        <v>22</v>
      </c>
      <c r="AJ6" s="108" t="s">
        <v>21</v>
      </c>
      <c r="AK6" s="440" t="s">
        <v>22</v>
      </c>
      <c r="AL6" s="108" t="s">
        <v>21</v>
      </c>
      <c r="AM6" s="440" t="s">
        <v>22</v>
      </c>
      <c r="AN6" s="110" t="s">
        <v>21</v>
      </c>
      <c r="AO6" s="446" t="s">
        <v>22</v>
      </c>
      <c r="AP6" s="278" t="s">
        <v>163</v>
      </c>
      <c r="AQ6" s="440" t="s">
        <v>22</v>
      </c>
      <c r="AR6" s="283" t="s">
        <v>163</v>
      </c>
      <c r="AS6" s="446" t="s">
        <v>22</v>
      </c>
      <c r="AT6" s="278" t="s">
        <v>163</v>
      </c>
      <c r="AU6" s="440" t="s">
        <v>22</v>
      </c>
      <c r="AV6" s="283" t="s">
        <v>163</v>
      </c>
      <c r="AW6" s="446" t="s">
        <v>22</v>
      </c>
      <c r="AX6" s="278" t="s">
        <v>163</v>
      </c>
      <c r="AY6" s="440" t="s">
        <v>22</v>
      </c>
      <c r="AZ6" s="276" t="s">
        <v>163</v>
      </c>
    </row>
    <row r="7" spans="2:52" x14ac:dyDescent="0.15">
      <c r="B7" s="502"/>
      <c r="C7" s="450"/>
      <c r="D7" s="450"/>
      <c r="E7" s="450"/>
      <c r="F7" s="450"/>
      <c r="G7" s="450"/>
      <c r="H7" s="450"/>
      <c r="I7" s="450"/>
      <c r="J7" s="450"/>
      <c r="K7" s="450"/>
      <c r="L7" s="450"/>
      <c r="M7" s="450"/>
      <c r="N7" s="503"/>
      <c r="O7" s="470"/>
      <c r="P7" s="111" t="s">
        <v>124</v>
      </c>
      <c r="Q7" s="468"/>
      <c r="R7" s="111" t="s">
        <v>124</v>
      </c>
      <c r="S7" s="441"/>
      <c r="T7" s="111" t="s">
        <v>124</v>
      </c>
      <c r="U7" s="468"/>
      <c r="V7" s="111" t="s">
        <v>124</v>
      </c>
      <c r="W7" s="441"/>
      <c r="X7" s="113" t="s">
        <v>124</v>
      </c>
      <c r="Y7" s="447"/>
      <c r="Z7" s="112" t="s">
        <v>124</v>
      </c>
      <c r="AA7" s="450"/>
      <c r="AB7" s="111" t="s">
        <v>124</v>
      </c>
      <c r="AC7" s="441"/>
      <c r="AD7" s="111" t="s">
        <v>124</v>
      </c>
      <c r="AE7" s="441"/>
      <c r="AF7" s="113" t="s">
        <v>124</v>
      </c>
      <c r="AG7" s="447"/>
      <c r="AH7" s="113" t="s">
        <v>124</v>
      </c>
      <c r="AI7" s="447"/>
      <c r="AJ7" s="111" t="s">
        <v>124</v>
      </c>
      <c r="AK7" s="441"/>
      <c r="AL7" s="111" t="s">
        <v>124</v>
      </c>
      <c r="AM7" s="441"/>
      <c r="AN7" s="113" t="s">
        <v>124</v>
      </c>
      <c r="AO7" s="447"/>
      <c r="AP7" s="279" t="s">
        <v>164</v>
      </c>
      <c r="AQ7" s="441"/>
      <c r="AR7" s="284" t="s">
        <v>164</v>
      </c>
      <c r="AS7" s="447"/>
      <c r="AT7" s="279" t="s">
        <v>164</v>
      </c>
      <c r="AU7" s="441"/>
      <c r="AV7" s="284" t="s">
        <v>164</v>
      </c>
      <c r="AW7" s="447"/>
      <c r="AX7" s="279" t="s">
        <v>164</v>
      </c>
      <c r="AY7" s="441"/>
      <c r="AZ7" s="277" t="s">
        <v>164</v>
      </c>
    </row>
    <row r="8" spans="2:52" ht="13.5" customHeight="1" x14ac:dyDescent="0.15">
      <c r="B8" s="473" t="s">
        <v>3</v>
      </c>
      <c r="C8" s="483"/>
      <c r="D8" s="511" t="s">
        <v>4</v>
      </c>
      <c r="E8" s="512"/>
      <c r="F8" s="512"/>
      <c r="G8" s="512"/>
      <c r="H8" s="512"/>
      <c r="I8" s="512"/>
      <c r="J8" s="512"/>
      <c r="K8" s="512"/>
      <c r="L8" s="512"/>
      <c r="M8" s="512"/>
      <c r="N8" s="513"/>
      <c r="O8" s="286">
        <f>'H17'!O6</f>
        <v>0</v>
      </c>
      <c r="P8" s="61">
        <f>'H17'!S6</f>
        <v>0</v>
      </c>
      <c r="Q8" s="77">
        <f>'H18'!O6</f>
        <v>0</v>
      </c>
      <c r="R8" s="61">
        <f>'H18'!S6</f>
        <v>0</v>
      </c>
      <c r="S8" s="77">
        <f>'H19'!O6</f>
        <v>0</v>
      </c>
      <c r="T8" s="61">
        <f>'H19'!S6</f>
        <v>0</v>
      </c>
      <c r="U8" s="77">
        <f>'H20'!O6</f>
        <v>0</v>
      </c>
      <c r="V8" s="61">
        <f>'H20'!S6</f>
        <v>0</v>
      </c>
      <c r="W8" s="77">
        <f>'H21'!O6</f>
        <v>0</v>
      </c>
      <c r="X8" s="90">
        <f>'H21'!S6</f>
        <v>0</v>
      </c>
      <c r="Y8" s="115">
        <f>'H22'!O6</f>
        <v>0</v>
      </c>
      <c r="Z8" s="53">
        <f>'H22'!S6</f>
        <v>0</v>
      </c>
      <c r="AA8" s="115">
        <f>'H23'!O6</f>
        <v>0</v>
      </c>
      <c r="AB8" s="61">
        <f>'H23'!S6</f>
        <v>0</v>
      </c>
      <c r="AC8" s="77">
        <f>'H24'!O5</f>
        <v>0</v>
      </c>
      <c r="AD8" s="61">
        <f>'H24'!S5</f>
        <v>0</v>
      </c>
      <c r="AE8" s="77">
        <f>'H25'!O5</f>
        <v>0</v>
      </c>
      <c r="AF8" s="90">
        <f>'H25'!S5</f>
        <v>0</v>
      </c>
      <c r="AG8" s="115">
        <f>'H26'!O5</f>
        <v>0</v>
      </c>
      <c r="AH8" s="90">
        <f>'H26'!S5</f>
        <v>0</v>
      </c>
      <c r="AI8" s="115">
        <f>'H27'!O5</f>
        <v>0</v>
      </c>
      <c r="AJ8" s="61">
        <f>'H27'!S5</f>
        <v>0</v>
      </c>
      <c r="AK8" s="77">
        <f>'H28'!O5</f>
        <v>0</v>
      </c>
      <c r="AL8" s="61">
        <f>'H28'!S5</f>
        <v>0</v>
      </c>
      <c r="AM8" s="77">
        <f>'H29'!O5</f>
        <v>0</v>
      </c>
      <c r="AN8" s="90">
        <f>'H29'!S5</f>
        <v>0</v>
      </c>
      <c r="AO8" s="115">
        <f>'H30'!O5</f>
        <v>0</v>
      </c>
      <c r="AP8" s="61">
        <f>'H30'!S5</f>
        <v>0</v>
      </c>
      <c r="AQ8" s="77">
        <f>'R1'!O5</f>
        <v>0</v>
      </c>
      <c r="AR8" s="90">
        <f>'R1'!S5</f>
        <v>0</v>
      </c>
      <c r="AS8" s="115">
        <f>'R2'!O5</f>
        <v>0</v>
      </c>
      <c r="AT8" s="61">
        <f>'R2'!S5</f>
        <v>0</v>
      </c>
      <c r="AU8" s="77">
        <f>'R3'!O5</f>
        <v>0</v>
      </c>
      <c r="AV8" s="90">
        <f>'R3'!S5</f>
        <v>0</v>
      </c>
      <c r="AW8" s="78">
        <f>'R4'!O5</f>
        <v>0</v>
      </c>
      <c r="AX8" s="62">
        <f>'R4'!S5</f>
        <v>0</v>
      </c>
      <c r="AY8" s="78">
        <f>'R5'!O5</f>
        <v>0</v>
      </c>
      <c r="AZ8" s="220">
        <f>'R5'!S5</f>
        <v>0</v>
      </c>
    </row>
    <row r="9" spans="2:52" x14ac:dyDescent="0.15">
      <c r="B9" s="484"/>
      <c r="C9" s="483"/>
      <c r="D9" s="459" t="s">
        <v>5</v>
      </c>
      <c r="E9" s="460"/>
      <c r="F9" s="460"/>
      <c r="G9" s="460"/>
      <c r="H9" s="460"/>
      <c r="I9" s="460"/>
      <c r="J9" s="460"/>
      <c r="K9" s="460"/>
      <c r="L9" s="460"/>
      <c r="M9" s="460"/>
      <c r="N9" s="461"/>
      <c r="O9" s="286">
        <f>'H17'!O7</f>
        <v>0</v>
      </c>
      <c r="P9" s="61">
        <f>'H17'!S7</f>
        <v>0</v>
      </c>
      <c r="Q9" s="77">
        <f>'H18'!O7</f>
        <v>0</v>
      </c>
      <c r="R9" s="61">
        <f>'H18'!S7</f>
        <v>0</v>
      </c>
      <c r="S9" s="77">
        <f>'H19'!O7</f>
        <v>0</v>
      </c>
      <c r="T9" s="61">
        <f>'H19'!S7</f>
        <v>0</v>
      </c>
      <c r="U9" s="77">
        <f>'H20'!O7</f>
        <v>0</v>
      </c>
      <c r="V9" s="61">
        <f>'H20'!S7</f>
        <v>0</v>
      </c>
      <c r="W9" s="77">
        <f>'H21'!O7</f>
        <v>0</v>
      </c>
      <c r="X9" s="90">
        <f>'H21'!S7</f>
        <v>0</v>
      </c>
      <c r="Y9" s="123">
        <f>'H22'!O7</f>
        <v>0</v>
      </c>
      <c r="Z9" s="220">
        <f>'H22'!S7</f>
        <v>0</v>
      </c>
      <c r="AA9" s="123">
        <f>'H23'!O7</f>
        <v>0</v>
      </c>
      <c r="AB9" s="62">
        <f>'H23'!S7</f>
        <v>0</v>
      </c>
      <c r="AC9" s="78">
        <f>'H24'!O6</f>
        <v>0</v>
      </c>
      <c r="AD9" s="62">
        <f>'H24'!S6</f>
        <v>0</v>
      </c>
      <c r="AE9" s="77">
        <f>'H25'!O6</f>
        <v>0</v>
      </c>
      <c r="AF9" s="90">
        <f>'H25'!S6</f>
        <v>0</v>
      </c>
      <c r="AG9" s="115">
        <f>'H26'!O6</f>
        <v>0</v>
      </c>
      <c r="AH9" s="90">
        <f>'H26'!S6</f>
        <v>0</v>
      </c>
      <c r="AI9" s="115">
        <f>'H27'!O6</f>
        <v>0</v>
      </c>
      <c r="AJ9" s="61">
        <f>'H27'!S6</f>
        <v>0</v>
      </c>
      <c r="AK9" s="77">
        <f>'H28'!O6</f>
        <v>0</v>
      </c>
      <c r="AL9" s="61">
        <f>'H28'!S6</f>
        <v>0</v>
      </c>
      <c r="AM9" s="77">
        <f>'H29'!O6</f>
        <v>0</v>
      </c>
      <c r="AN9" s="90">
        <f>'H29'!S6</f>
        <v>0</v>
      </c>
      <c r="AO9" s="115">
        <f>'H30'!O6</f>
        <v>0</v>
      </c>
      <c r="AP9" s="61">
        <f>'H30'!S6</f>
        <v>0</v>
      </c>
      <c r="AQ9" s="77">
        <f>'R1'!O6</f>
        <v>0</v>
      </c>
      <c r="AR9" s="90">
        <f>'R1'!S6</f>
        <v>0</v>
      </c>
      <c r="AS9" s="115">
        <f>'R2'!O6</f>
        <v>0</v>
      </c>
      <c r="AT9" s="61">
        <f>'R2'!S6</f>
        <v>0</v>
      </c>
      <c r="AU9" s="77">
        <f>'R3'!O6</f>
        <v>0</v>
      </c>
      <c r="AV9" s="90">
        <f>'R3'!S6</f>
        <v>0</v>
      </c>
      <c r="AW9" s="77">
        <f>'R4'!O6</f>
        <v>0</v>
      </c>
      <c r="AX9" s="61">
        <f>'R4'!S6</f>
        <v>0</v>
      </c>
      <c r="AY9" s="77">
        <f>'R5'!O6</f>
        <v>0</v>
      </c>
      <c r="AZ9" s="53">
        <f>'R5'!S6</f>
        <v>0</v>
      </c>
    </row>
    <row r="10" spans="2:52" x14ac:dyDescent="0.15">
      <c r="B10" s="484"/>
      <c r="C10" s="483"/>
      <c r="D10" s="456" t="s">
        <v>29</v>
      </c>
      <c r="E10" s="457"/>
      <c r="F10" s="457"/>
      <c r="G10" s="457"/>
      <c r="H10" s="457"/>
      <c r="I10" s="457"/>
      <c r="J10" s="457"/>
      <c r="K10" s="457"/>
      <c r="L10" s="457"/>
      <c r="M10" s="457"/>
      <c r="N10" s="458"/>
      <c r="O10" s="286">
        <f>'H17'!O8</f>
        <v>0</v>
      </c>
      <c r="P10" s="61">
        <f>'H17'!S8</f>
        <v>0</v>
      </c>
      <c r="Q10" s="77">
        <f>'H18'!O8</f>
        <v>0</v>
      </c>
      <c r="R10" s="61">
        <f>'H18'!S8</f>
        <v>0</v>
      </c>
      <c r="S10" s="77">
        <f>'H19'!O8</f>
        <v>0</v>
      </c>
      <c r="T10" s="61">
        <f>'H19'!S8</f>
        <v>0</v>
      </c>
      <c r="U10" s="77">
        <f>'H20'!O8</f>
        <v>0</v>
      </c>
      <c r="V10" s="61">
        <f>'H20'!S8</f>
        <v>0</v>
      </c>
      <c r="W10" s="77">
        <f>'H21'!O8</f>
        <v>0</v>
      </c>
      <c r="X10" s="90">
        <f>'H21'!S8</f>
        <v>0</v>
      </c>
      <c r="Y10" s="124">
        <f>'H22'!O8</f>
        <v>0</v>
      </c>
      <c r="Z10" s="221">
        <f>'H22'!S8</f>
        <v>0</v>
      </c>
      <c r="AA10" s="124">
        <f>'H23'!O8</f>
        <v>0</v>
      </c>
      <c r="AB10" s="62">
        <f>'H23'!S8</f>
        <v>0</v>
      </c>
      <c r="AC10" s="78">
        <f>'H24'!O7</f>
        <v>0</v>
      </c>
      <c r="AD10" s="62">
        <f>'H24'!S7</f>
        <v>0</v>
      </c>
      <c r="AE10" s="77">
        <f>'H25'!O7</f>
        <v>0</v>
      </c>
      <c r="AF10" s="90">
        <f>'H25'!S7</f>
        <v>0</v>
      </c>
      <c r="AG10" s="115">
        <f>'H26'!O7</f>
        <v>0</v>
      </c>
      <c r="AH10" s="90">
        <f>'H26'!S7</f>
        <v>0</v>
      </c>
      <c r="AI10" s="115">
        <f>'H27'!O7</f>
        <v>0</v>
      </c>
      <c r="AJ10" s="61">
        <f>'H27'!S7</f>
        <v>0</v>
      </c>
      <c r="AK10" s="77">
        <f>'H28'!O7</f>
        <v>0</v>
      </c>
      <c r="AL10" s="61">
        <f>'H28'!S7</f>
        <v>0</v>
      </c>
      <c r="AM10" s="77">
        <f>'H29'!O7</f>
        <v>0</v>
      </c>
      <c r="AN10" s="90">
        <f>'H29'!S7</f>
        <v>0</v>
      </c>
      <c r="AO10" s="115">
        <f>'H30'!O7</f>
        <v>0</v>
      </c>
      <c r="AP10" s="61">
        <f>'H30'!S7</f>
        <v>0</v>
      </c>
      <c r="AQ10" s="77">
        <f>'R1'!O7</f>
        <v>0</v>
      </c>
      <c r="AR10" s="90">
        <f>'R1'!S7</f>
        <v>0</v>
      </c>
      <c r="AS10" s="115">
        <f>'R2'!O7</f>
        <v>0</v>
      </c>
      <c r="AT10" s="61">
        <f>'R2'!S7</f>
        <v>0</v>
      </c>
      <c r="AU10" s="77">
        <f>'R3'!O7</f>
        <v>0</v>
      </c>
      <c r="AV10" s="90">
        <f>'R3'!S7</f>
        <v>0</v>
      </c>
      <c r="AW10" s="77">
        <f>'R4'!O7</f>
        <v>0</v>
      </c>
      <c r="AX10" s="61">
        <f>'R4'!S7</f>
        <v>0</v>
      </c>
      <c r="AY10" s="77">
        <f>'R5'!O7</f>
        <v>0</v>
      </c>
      <c r="AZ10" s="53">
        <f>'R5'!S7</f>
        <v>0</v>
      </c>
    </row>
    <row r="11" spans="2:52" x14ac:dyDescent="0.15">
      <c r="B11" s="484"/>
      <c r="C11" s="483"/>
      <c r="D11" s="456" t="s">
        <v>30</v>
      </c>
      <c r="E11" s="457"/>
      <c r="F11" s="457"/>
      <c r="G11" s="457"/>
      <c r="H11" s="457"/>
      <c r="I11" s="457"/>
      <c r="J11" s="457"/>
      <c r="K11" s="457"/>
      <c r="L11" s="457"/>
      <c r="M11" s="457"/>
      <c r="N11" s="458"/>
      <c r="O11" s="286">
        <f>'H17'!O9</f>
        <v>0</v>
      </c>
      <c r="P11" s="61">
        <f>'H17'!S9</f>
        <v>0</v>
      </c>
      <c r="Q11" s="77">
        <f>'H18'!O9</f>
        <v>0</v>
      </c>
      <c r="R11" s="61">
        <f>'H18'!S9</f>
        <v>0</v>
      </c>
      <c r="S11" s="77">
        <f>'H19'!O9</f>
        <v>0</v>
      </c>
      <c r="T11" s="61">
        <f>'H19'!S9</f>
        <v>0</v>
      </c>
      <c r="U11" s="77">
        <f>'H20'!O9</f>
        <v>0</v>
      </c>
      <c r="V11" s="61">
        <f>'H20'!S9</f>
        <v>0</v>
      </c>
      <c r="W11" s="77">
        <f>'H21'!O9</f>
        <v>0</v>
      </c>
      <c r="X11" s="90">
        <f>'H21'!S9</f>
        <v>0</v>
      </c>
      <c r="Y11" s="124">
        <f>'H22'!O9</f>
        <v>0</v>
      </c>
      <c r="Z11" s="221">
        <f>'H22'!S9</f>
        <v>0</v>
      </c>
      <c r="AA11" s="124">
        <f>'H23'!O9</f>
        <v>0</v>
      </c>
      <c r="AB11" s="62">
        <f>'H23'!S9</f>
        <v>0</v>
      </c>
      <c r="AC11" s="78">
        <f>'H24'!O8</f>
        <v>0</v>
      </c>
      <c r="AD11" s="62">
        <f>'H24'!S8</f>
        <v>0</v>
      </c>
      <c r="AE11" s="77">
        <f>'H25'!O8</f>
        <v>0</v>
      </c>
      <c r="AF11" s="90">
        <f>'H25'!S8</f>
        <v>0</v>
      </c>
      <c r="AG11" s="115">
        <f>'H26'!O8</f>
        <v>0</v>
      </c>
      <c r="AH11" s="90">
        <f>'H26'!S8</f>
        <v>0</v>
      </c>
      <c r="AI11" s="115">
        <f>'H27'!O8</f>
        <v>0</v>
      </c>
      <c r="AJ11" s="61">
        <f>'H27'!S8</f>
        <v>0</v>
      </c>
      <c r="AK11" s="77">
        <f>'H28'!O8</f>
        <v>0</v>
      </c>
      <c r="AL11" s="61">
        <f>'H28'!S8</f>
        <v>0</v>
      </c>
      <c r="AM11" s="77">
        <f>'H29'!O8</f>
        <v>0</v>
      </c>
      <c r="AN11" s="90">
        <f>'H29'!S8</f>
        <v>0</v>
      </c>
      <c r="AO11" s="115">
        <f>'H30'!O8</f>
        <v>0</v>
      </c>
      <c r="AP11" s="61">
        <f>'H30'!S8</f>
        <v>0</v>
      </c>
      <c r="AQ11" s="77">
        <f>'R1'!O8</f>
        <v>0</v>
      </c>
      <c r="AR11" s="90">
        <f>'R1'!S8</f>
        <v>0</v>
      </c>
      <c r="AS11" s="115">
        <f>'R2'!O8</f>
        <v>0</v>
      </c>
      <c r="AT11" s="61">
        <f>'R2'!S8</f>
        <v>0</v>
      </c>
      <c r="AU11" s="77">
        <f>'R3'!O8</f>
        <v>0</v>
      </c>
      <c r="AV11" s="90">
        <f>'R3'!S8</f>
        <v>0</v>
      </c>
      <c r="AW11" s="77">
        <f>'R4'!O8</f>
        <v>0</v>
      </c>
      <c r="AX11" s="61">
        <f>'R4'!S8</f>
        <v>0</v>
      </c>
      <c r="AY11" s="77">
        <f>'R5'!O8</f>
        <v>0</v>
      </c>
      <c r="AZ11" s="53">
        <f>'R5'!S8</f>
        <v>0</v>
      </c>
    </row>
    <row r="12" spans="2:52" x14ac:dyDescent="0.15">
      <c r="B12" s="484"/>
      <c r="C12" s="483"/>
      <c r="D12" s="456" t="s">
        <v>6</v>
      </c>
      <c r="E12" s="457"/>
      <c r="F12" s="457"/>
      <c r="G12" s="457"/>
      <c r="H12" s="457"/>
      <c r="I12" s="457"/>
      <c r="J12" s="457"/>
      <c r="K12" s="457"/>
      <c r="L12" s="457"/>
      <c r="M12" s="457"/>
      <c r="N12" s="458"/>
      <c r="O12" s="286">
        <f>'H17'!O10</f>
        <v>0</v>
      </c>
      <c r="P12" s="61">
        <f>'H17'!S10</f>
        <v>0</v>
      </c>
      <c r="Q12" s="77">
        <f>'H18'!O10</f>
        <v>0</v>
      </c>
      <c r="R12" s="61">
        <f>'H18'!S10</f>
        <v>0</v>
      </c>
      <c r="S12" s="77">
        <f>'H19'!O10</f>
        <v>0</v>
      </c>
      <c r="T12" s="61">
        <f>'H19'!S10</f>
        <v>0</v>
      </c>
      <c r="U12" s="77">
        <f>'H20'!O10</f>
        <v>0</v>
      </c>
      <c r="V12" s="61">
        <f>'H20'!S10</f>
        <v>0</v>
      </c>
      <c r="W12" s="77">
        <f>'H21'!O10</f>
        <v>0</v>
      </c>
      <c r="X12" s="90">
        <f>'H21'!S10</f>
        <v>0</v>
      </c>
      <c r="Y12" s="124">
        <f>'H22'!O10</f>
        <v>0</v>
      </c>
      <c r="Z12" s="221">
        <f>'H22'!S10</f>
        <v>0</v>
      </c>
      <c r="AA12" s="124">
        <f>'H23'!O10</f>
        <v>0</v>
      </c>
      <c r="AB12" s="62">
        <f>'H23'!S10</f>
        <v>0</v>
      </c>
      <c r="AC12" s="78">
        <f>'H24'!O9</f>
        <v>0</v>
      </c>
      <c r="AD12" s="62">
        <f>'H24'!S9</f>
        <v>0</v>
      </c>
      <c r="AE12" s="77">
        <f>'H25'!O9</f>
        <v>0</v>
      </c>
      <c r="AF12" s="90">
        <f>'H25'!S9</f>
        <v>0</v>
      </c>
      <c r="AG12" s="115">
        <f>'H26'!O9</f>
        <v>0</v>
      </c>
      <c r="AH12" s="90">
        <f>'H26'!S9</f>
        <v>0</v>
      </c>
      <c r="AI12" s="115">
        <f>'H27'!O9</f>
        <v>0</v>
      </c>
      <c r="AJ12" s="61">
        <f>'H27'!S9</f>
        <v>0</v>
      </c>
      <c r="AK12" s="77">
        <f>'H28'!O9</f>
        <v>0</v>
      </c>
      <c r="AL12" s="61">
        <f>'H28'!S9</f>
        <v>0</v>
      </c>
      <c r="AM12" s="77">
        <f>'H29'!O9</f>
        <v>0</v>
      </c>
      <c r="AN12" s="90">
        <f>'H29'!S9</f>
        <v>0</v>
      </c>
      <c r="AO12" s="115">
        <f>'H30'!O9</f>
        <v>3804</v>
      </c>
      <c r="AP12" s="61">
        <f>'H30'!S9</f>
        <v>9471.9600000000009</v>
      </c>
      <c r="AQ12" s="77">
        <f>'R1'!O9</f>
        <v>3372</v>
      </c>
      <c r="AR12" s="90">
        <f>'R1'!S9</f>
        <v>8396.2800000000007</v>
      </c>
      <c r="AS12" s="115">
        <f>'R2'!O9</f>
        <v>384</v>
      </c>
      <c r="AT12" s="61">
        <f>'R2'!S9</f>
        <v>956.16000000000008</v>
      </c>
      <c r="AU12" s="77">
        <f>'R3'!O9</f>
        <v>168</v>
      </c>
      <c r="AV12" s="90">
        <f>'R3'!S9</f>
        <v>418.32000000000005</v>
      </c>
      <c r="AW12" s="77">
        <f>'R4'!O9</f>
        <v>114</v>
      </c>
      <c r="AX12" s="61">
        <f>'R4'!S9</f>
        <v>283.86</v>
      </c>
      <c r="AY12" s="77">
        <f>'R5'!O9</f>
        <v>209</v>
      </c>
      <c r="AZ12" s="53">
        <f>'R5'!S9</f>
        <v>520.41000000000008</v>
      </c>
    </row>
    <row r="13" spans="2:52" x14ac:dyDescent="0.15">
      <c r="B13" s="484"/>
      <c r="C13" s="483"/>
      <c r="D13" s="456" t="s">
        <v>7</v>
      </c>
      <c r="E13" s="457"/>
      <c r="F13" s="457"/>
      <c r="G13" s="457"/>
      <c r="H13" s="457"/>
      <c r="I13" s="457"/>
      <c r="J13" s="457"/>
      <c r="K13" s="457"/>
      <c r="L13" s="457"/>
      <c r="M13" s="457"/>
      <c r="N13" s="458"/>
      <c r="O13" s="286">
        <f>'H17'!O11</f>
        <v>0</v>
      </c>
      <c r="P13" s="61">
        <f>'H17'!S11</f>
        <v>0</v>
      </c>
      <c r="Q13" s="77">
        <f>'H18'!O11</f>
        <v>0</v>
      </c>
      <c r="R13" s="61">
        <f>'H18'!S11</f>
        <v>0</v>
      </c>
      <c r="S13" s="77">
        <f>'H19'!O11</f>
        <v>0</v>
      </c>
      <c r="T13" s="61">
        <f>'H19'!S11</f>
        <v>0</v>
      </c>
      <c r="U13" s="77">
        <f>'H20'!O11</f>
        <v>0</v>
      </c>
      <c r="V13" s="61">
        <f>'H20'!S11</f>
        <v>0</v>
      </c>
      <c r="W13" s="77">
        <f>'H21'!O11</f>
        <v>0</v>
      </c>
      <c r="X13" s="90">
        <f>'H21'!S11</f>
        <v>0</v>
      </c>
      <c r="Y13" s="124">
        <f>'H22'!O11</f>
        <v>0</v>
      </c>
      <c r="Z13" s="221">
        <f>'H22'!S11</f>
        <v>0</v>
      </c>
      <c r="AA13" s="124">
        <f>'H23'!O11</f>
        <v>0</v>
      </c>
      <c r="AB13" s="62">
        <f>'H23'!S11</f>
        <v>0</v>
      </c>
      <c r="AC13" s="78">
        <f>'H24'!O10</f>
        <v>0</v>
      </c>
      <c r="AD13" s="62">
        <f>'H24'!S10</f>
        <v>0</v>
      </c>
      <c r="AE13" s="77">
        <f>'H25'!O10</f>
        <v>0</v>
      </c>
      <c r="AF13" s="90">
        <f>'H25'!S10</f>
        <v>0</v>
      </c>
      <c r="AG13" s="115">
        <f>'H26'!O10</f>
        <v>0</v>
      </c>
      <c r="AH13" s="90">
        <f>'H26'!S10</f>
        <v>0</v>
      </c>
      <c r="AI13" s="115">
        <f>'H27'!O10</f>
        <v>0</v>
      </c>
      <c r="AJ13" s="61">
        <f>'H27'!S10</f>
        <v>0</v>
      </c>
      <c r="AK13" s="77">
        <f>'H28'!O10</f>
        <v>0</v>
      </c>
      <c r="AL13" s="61">
        <f>'H28'!S10</f>
        <v>0</v>
      </c>
      <c r="AM13" s="77">
        <f>'H29'!O10</f>
        <v>0</v>
      </c>
      <c r="AN13" s="90">
        <f>'H29'!S10</f>
        <v>0</v>
      </c>
      <c r="AO13" s="115">
        <f>'H30'!O10</f>
        <v>127963</v>
      </c>
      <c r="AP13" s="61">
        <f>'H30'!S10</f>
        <v>330144.54000000004</v>
      </c>
      <c r="AQ13" s="77">
        <f>'R1'!O10</f>
        <v>124365</v>
      </c>
      <c r="AR13" s="90">
        <f>'R1'!S10</f>
        <v>320861.7</v>
      </c>
      <c r="AS13" s="115">
        <f>'R2'!O10</f>
        <v>128934</v>
      </c>
      <c r="AT13" s="61">
        <f>'R2'!S10</f>
        <v>332649.72000000003</v>
      </c>
      <c r="AU13" s="77">
        <f>'R3'!O10</f>
        <v>103369</v>
      </c>
      <c r="AV13" s="90">
        <f>'R3'!S10</f>
        <v>266692.02</v>
      </c>
      <c r="AW13" s="77">
        <f>'R4'!O10</f>
        <v>100664</v>
      </c>
      <c r="AX13" s="61">
        <f>'R4'!S10</f>
        <v>259713.12</v>
      </c>
      <c r="AY13" s="77">
        <f>'R5'!O10</f>
        <v>102617</v>
      </c>
      <c r="AZ13" s="53">
        <f>'R5'!S10</f>
        <v>264751.86</v>
      </c>
    </row>
    <row r="14" spans="2:52" x14ac:dyDescent="0.15">
      <c r="B14" s="484"/>
      <c r="C14" s="483"/>
      <c r="D14" s="456" t="s">
        <v>8</v>
      </c>
      <c r="E14" s="457"/>
      <c r="F14" s="457"/>
      <c r="G14" s="457"/>
      <c r="H14" s="457"/>
      <c r="I14" s="457"/>
      <c r="J14" s="457"/>
      <c r="K14" s="457"/>
      <c r="L14" s="457"/>
      <c r="M14" s="457"/>
      <c r="N14" s="458"/>
      <c r="O14" s="286">
        <f>'H17'!O12</f>
        <v>0</v>
      </c>
      <c r="P14" s="61">
        <f>'H17'!S12</f>
        <v>0</v>
      </c>
      <c r="Q14" s="77">
        <f>'H18'!O12</f>
        <v>0</v>
      </c>
      <c r="R14" s="61">
        <f>'H18'!S12</f>
        <v>0</v>
      </c>
      <c r="S14" s="77">
        <f>'H19'!O12</f>
        <v>0</v>
      </c>
      <c r="T14" s="61">
        <f>'H19'!S12</f>
        <v>0</v>
      </c>
      <c r="U14" s="77">
        <f>'H20'!O12</f>
        <v>0</v>
      </c>
      <c r="V14" s="61">
        <f>'H20'!S12</f>
        <v>0</v>
      </c>
      <c r="W14" s="77">
        <f>'H21'!O12</f>
        <v>0</v>
      </c>
      <c r="X14" s="90">
        <f>'H21'!S12</f>
        <v>0</v>
      </c>
      <c r="Y14" s="124">
        <f>'H22'!O12</f>
        <v>0</v>
      </c>
      <c r="Z14" s="221">
        <f>'H22'!S12</f>
        <v>0</v>
      </c>
      <c r="AA14" s="124">
        <f>'H23'!O12</f>
        <v>0</v>
      </c>
      <c r="AB14" s="62">
        <f>'H23'!S12</f>
        <v>0</v>
      </c>
      <c r="AC14" s="78">
        <f>'H24'!O11</f>
        <v>0</v>
      </c>
      <c r="AD14" s="62">
        <f>'H24'!S11</f>
        <v>0</v>
      </c>
      <c r="AE14" s="77">
        <f>'H25'!O11</f>
        <v>0</v>
      </c>
      <c r="AF14" s="90">
        <f>'H25'!S11</f>
        <v>0</v>
      </c>
      <c r="AG14" s="115">
        <f>'H26'!O11</f>
        <v>0</v>
      </c>
      <c r="AH14" s="90">
        <f>'H26'!S11</f>
        <v>0</v>
      </c>
      <c r="AI14" s="115">
        <f>'H27'!O11</f>
        <v>0</v>
      </c>
      <c r="AJ14" s="61">
        <f>'H27'!S11</f>
        <v>0</v>
      </c>
      <c r="AK14" s="77">
        <f>'H28'!O11</f>
        <v>0</v>
      </c>
      <c r="AL14" s="61">
        <f>'H28'!S11</f>
        <v>0</v>
      </c>
      <c r="AM14" s="77">
        <f>'H29'!O11</f>
        <v>0</v>
      </c>
      <c r="AN14" s="90">
        <f>'H29'!S11</f>
        <v>0</v>
      </c>
      <c r="AO14" s="115">
        <f>'H30'!O11</f>
        <v>0</v>
      </c>
      <c r="AP14" s="61">
        <f>'H30'!S11</f>
        <v>0</v>
      </c>
      <c r="AQ14" s="77">
        <f>'R1'!O11</f>
        <v>0</v>
      </c>
      <c r="AR14" s="90">
        <f>'R1'!S11</f>
        <v>0</v>
      </c>
      <c r="AS14" s="115">
        <f>'R2'!O11</f>
        <v>0</v>
      </c>
      <c r="AT14" s="61">
        <f>'R2'!S11</f>
        <v>0</v>
      </c>
      <c r="AU14" s="77">
        <f>'R3'!O11</f>
        <v>0</v>
      </c>
      <c r="AV14" s="90">
        <f>'R3'!S11</f>
        <v>0</v>
      </c>
      <c r="AW14" s="77">
        <f>'R4'!O11</f>
        <v>0</v>
      </c>
      <c r="AX14" s="61">
        <f>'R4'!S11</f>
        <v>0</v>
      </c>
      <c r="AY14" s="77">
        <f>'R5'!O11</f>
        <v>0</v>
      </c>
      <c r="AZ14" s="53">
        <f>'R5'!S11</f>
        <v>0</v>
      </c>
    </row>
    <row r="15" spans="2:52" x14ac:dyDescent="0.15">
      <c r="B15" s="484"/>
      <c r="C15" s="483"/>
      <c r="D15" s="456" t="s">
        <v>9</v>
      </c>
      <c r="E15" s="457"/>
      <c r="F15" s="457"/>
      <c r="G15" s="457"/>
      <c r="H15" s="457"/>
      <c r="I15" s="457"/>
      <c r="J15" s="457"/>
      <c r="K15" s="457"/>
      <c r="L15" s="457"/>
      <c r="M15" s="457"/>
      <c r="N15" s="458"/>
      <c r="O15" s="286">
        <f>'H17'!O13</f>
        <v>0</v>
      </c>
      <c r="P15" s="61">
        <f>'H17'!S13</f>
        <v>0</v>
      </c>
      <c r="Q15" s="77">
        <f>'H18'!O13</f>
        <v>0</v>
      </c>
      <c r="R15" s="61">
        <f>'H18'!S13</f>
        <v>0</v>
      </c>
      <c r="S15" s="77">
        <f>'H19'!O13</f>
        <v>0</v>
      </c>
      <c r="T15" s="61">
        <f>'H19'!S13</f>
        <v>0</v>
      </c>
      <c r="U15" s="77">
        <f>'H20'!O13</f>
        <v>0</v>
      </c>
      <c r="V15" s="61">
        <f>'H20'!S13</f>
        <v>0</v>
      </c>
      <c r="W15" s="77">
        <f>'H21'!O13</f>
        <v>0</v>
      </c>
      <c r="X15" s="90">
        <f>'H21'!S13</f>
        <v>0</v>
      </c>
      <c r="Y15" s="124">
        <f>'H22'!O13</f>
        <v>0</v>
      </c>
      <c r="Z15" s="221">
        <f>'H22'!S13</f>
        <v>0</v>
      </c>
      <c r="AA15" s="124">
        <f>'H23'!O13</f>
        <v>0</v>
      </c>
      <c r="AB15" s="62">
        <f>'H23'!S13</f>
        <v>0</v>
      </c>
      <c r="AC15" s="78">
        <f>'H24'!O12</f>
        <v>0</v>
      </c>
      <c r="AD15" s="62">
        <f>'H24'!S12</f>
        <v>0</v>
      </c>
      <c r="AE15" s="77">
        <f>'H25'!O12</f>
        <v>0</v>
      </c>
      <c r="AF15" s="90">
        <f>'H25'!S12</f>
        <v>0</v>
      </c>
      <c r="AG15" s="115">
        <f>'H26'!O12</f>
        <v>0</v>
      </c>
      <c r="AH15" s="90">
        <f>'H26'!S12</f>
        <v>0</v>
      </c>
      <c r="AI15" s="115">
        <f>'H27'!O12</f>
        <v>0</v>
      </c>
      <c r="AJ15" s="61">
        <f>'H27'!S12</f>
        <v>0</v>
      </c>
      <c r="AK15" s="77">
        <f>'H28'!O12</f>
        <v>0</v>
      </c>
      <c r="AL15" s="61">
        <f>'H28'!S12</f>
        <v>0</v>
      </c>
      <c r="AM15" s="77">
        <f>'H29'!O12</f>
        <v>0</v>
      </c>
      <c r="AN15" s="90">
        <f>'H29'!S12</f>
        <v>0</v>
      </c>
      <c r="AO15" s="115">
        <f>'H30'!O12</f>
        <v>0</v>
      </c>
      <c r="AP15" s="61">
        <f>'H30'!S12</f>
        <v>0</v>
      </c>
      <c r="AQ15" s="77">
        <f>'R1'!O12</f>
        <v>0</v>
      </c>
      <c r="AR15" s="90">
        <f>'R1'!S12</f>
        <v>0</v>
      </c>
      <c r="AS15" s="115">
        <f>'R2'!O12</f>
        <v>0</v>
      </c>
      <c r="AT15" s="61">
        <f>'R2'!S12</f>
        <v>0</v>
      </c>
      <c r="AU15" s="77">
        <f>'R3'!O12</f>
        <v>0</v>
      </c>
      <c r="AV15" s="90">
        <f>'R3'!S12</f>
        <v>0</v>
      </c>
      <c r="AW15" s="77">
        <f>'R4'!O12</f>
        <v>0</v>
      </c>
      <c r="AX15" s="61">
        <f>'R4'!S12</f>
        <v>0</v>
      </c>
      <c r="AY15" s="77">
        <f>'R5'!O12</f>
        <v>0</v>
      </c>
      <c r="AZ15" s="53"/>
    </row>
    <row r="16" spans="2:52" ht="13.5" customHeight="1" x14ac:dyDescent="0.15">
      <c r="B16" s="484"/>
      <c r="C16" s="483"/>
      <c r="D16" s="456" t="s">
        <v>10</v>
      </c>
      <c r="E16" s="457"/>
      <c r="F16" s="457"/>
      <c r="G16" s="457"/>
      <c r="H16" s="457"/>
      <c r="I16" s="457"/>
      <c r="J16" s="457"/>
      <c r="K16" s="457"/>
      <c r="L16" s="457"/>
      <c r="M16" s="457"/>
      <c r="N16" s="458"/>
      <c r="O16" s="286">
        <f>'H17'!O14</f>
        <v>0</v>
      </c>
      <c r="P16" s="61">
        <f>'H17'!S14</f>
        <v>0</v>
      </c>
      <c r="Q16" s="77">
        <f>'H18'!O14</f>
        <v>0</v>
      </c>
      <c r="R16" s="61">
        <f>'H18'!S14</f>
        <v>0</v>
      </c>
      <c r="S16" s="77">
        <f>'H19'!O14</f>
        <v>0</v>
      </c>
      <c r="T16" s="61">
        <f>'H19'!S14</f>
        <v>0</v>
      </c>
      <c r="U16" s="77">
        <f>'H20'!O14</f>
        <v>0</v>
      </c>
      <c r="V16" s="61">
        <f>'H20'!S14</f>
        <v>0</v>
      </c>
      <c r="W16" s="77">
        <f>'H21'!O14</f>
        <v>0</v>
      </c>
      <c r="X16" s="90">
        <f>'H21'!S14</f>
        <v>0</v>
      </c>
      <c r="Y16" s="124">
        <f>'H22'!O14</f>
        <v>0</v>
      </c>
      <c r="Z16" s="221">
        <f>'H22'!S14</f>
        <v>0</v>
      </c>
      <c r="AA16" s="124">
        <f>'H23'!O14</f>
        <v>0</v>
      </c>
      <c r="AB16" s="62">
        <f>'H23'!S14</f>
        <v>0</v>
      </c>
      <c r="AC16" s="78">
        <f>'H24'!O13</f>
        <v>0</v>
      </c>
      <c r="AD16" s="62">
        <f>'H24'!S13</f>
        <v>0</v>
      </c>
      <c r="AE16" s="77">
        <f>'H25'!O13</f>
        <v>0</v>
      </c>
      <c r="AF16" s="90">
        <f>'H25'!S13</f>
        <v>0</v>
      </c>
      <c r="AG16" s="115">
        <f>'H26'!O13</f>
        <v>0</v>
      </c>
      <c r="AH16" s="90">
        <f>'H26'!S13</f>
        <v>0</v>
      </c>
      <c r="AI16" s="115">
        <f>'H27'!O13</f>
        <v>0</v>
      </c>
      <c r="AJ16" s="61">
        <f>'H27'!S13</f>
        <v>0</v>
      </c>
      <c r="AK16" s="77">
        <f>'H28'!O13</f>
        <v>0</v>
      </c>
      <c r="AL16" s="61">
        <f>'H28'!S13</f>
        <v>0</v>
      </c>
      <c r="AM16" s="77">
        <f>'H29'!O13</f>
        <v>0</v>
      </c>
      <c r="AN16" s="90">
        <f>'H29'!S13</f>
        <v>0</v>
      </c>
      <c r="AO16" s="115">
        <f>'H30'!O13</f>
        <v>0</v>
      </c>
      <c r="AP16" s="61">
        <f>'H30'!S13</f>
        <v>0</v>
      </c>
      <c r="AQ16" s="77">
        <f>'R1'!O13</f>
        <v>0</v>
      </c>
      <c r="AR16" s="90">
        <f>'R1'!S13</f>
        <v>0</v>
      </c>
      <c r="AS16" s="115">
        <f>'R2'!O13</f>
        <v>0</v>
      </c>
      <c r="AT16" s="61">
        <f>'R2'!S13</f>
        <v>0</v>
      </c>
      <c r="AU16" s="77">
        <f>'R3'!O13</f>
        <v>0</v>
      </c>
      <c r="AV16" s="90">
        <f>'R3'!S13</f>
        <v>0</v>
      </c>
      <c r="AW16" s="77">
        <f>'R4'!O13</f>
        <v>0</v>
      </c>
      <c r="AX16" s="61">
        <f>'R4'!S13</f>
        <v>0</v>
      </c>
      <c r="AY16" s="77">
        <f>'R5'!O13</f>
        <v>0</v>
      </c>
      <c r="AZ16" s="53">
        <f>'R5'!S13</f>
        <v>0</v>
      </c>
    </row>
    <row r="17" spans="2:52" ht="13.5" customHeight="1" x14ac:dyDescent="0.15">
      <c r="B17" s="484"/>
      <c r="C17" s="483"/>
      <c r="D17" s="456" t="s">
        <v>11</v>
      </c>
      <c r="E17" s="457"/>
      <c r="F17" s="457"/>
      <c r="G17" s="457"/>
      <c r="H17" s="457"/>
      <c r="I17" s="457"/>
      <c r="J17" s="457"/>
      <c r="K17" s="457"/>
      <c r="L17" s="457"/>
      <c r="M17" s="457"/>
      <c r="N17" s="458"/>
      <c r="O17" s="286">
        <f>'H17'!O15</f>
        <v>0</v>
      </c>
      <c r="P17" s="61">
        <f>'H17'!S15</f>
        <v>0</v>
      </c>
      <c r="Q17" s="77">
        <f>'H18'!O15</f>
        <v>0</v>
      </c>
      <c r="R17" s="61">
        <f>'H18'!S15</f>
        <v>0</v>
      </c>
      <c r="S17" s="77">
        <f>'H19'!O15</f>
        <v>0</v>
      </c>
      <c r="T17" s="61">
        <f>'H19'!S15</f>
        <v>0</v>
      </c>
      <c r="U17" s="77">
        <f>'H20'!O15</f>
        <v>0</v>
      </c>
      <c r="V17" s="61">
        <f>'H20'!S15</f>
        <v>0</v>
      </c>
      <c r="W17" s="77">
        <f>'H21'!O15</f>
        <v>0</v>
      </c>
      <c r="X17" s="90">
        <f>'H21'!S15</f>
        <v>0</v>
      </c>
      <c r="Y17" s="124">
        <f>'H22'!O15</f>
        <v>0</v>
      </c>
      <c r="Z17" s="221">
        <f>'H22'!S15</f>
        <v>0</v>
      </c>
      <c r="AA17" s="124">
        <f>'H23'!O15</f>
        <v>0</v>
      </c>
      <c r="AB17" s="62">
        <f>'H23'!S15</f>
        <v>0</v>
      </c>
      <c r="AC17" s="78">
        <f>'H24'!O14</f>
        <v>0</v>
      </c>
      <c r="AD17" s="62">
        <f>'H24'!S14</f>
        <v>0</v>
      </c>
      <c r="AE17" s="77">
        <f>'H25'!O14</f>
        <v>0</v>
      </c>
      <c r="AF17" s="90">
        <f>'H25'!S14</f>
        <v>0</v>
      </c>
      <c r="AG17" s="115">
        <f>'H26'!O14</f>
        <v>0</v>
      </c>
      <c r="AH17" s="90">
        <f>'H26'!S14</f>
        <v>0</v>
      </c>
      <c r="AI17" s="115">
        <f>'H27'!O14</f>
        <v>0</v>
      </c>
      <c r="AJ17" s="61">
        <f>'H27'!S14</f>
        <v>0</v>
      </c>
      <c r="AK17" s="77">
        <f>'H28'!O14</f>
        <v>0</v>
      </c>
      <c r="AL17" s="61">
        <f>'H28'!S14</f>
        <v>0</v>
      </c>
      <c r="AM17" s="77">
        <f>'H29'!O14</f>
        <v>0</v>
      </c>
      <c r="AN17" s="90">
        <f>'H29'!S14</f>
        <v>0</v>
      </c>
      <c r="AO17" s="115">
        <f>'H30'!O14</f>
        <v>0</v>
      </c>
      <c r="AP17" s="61">
        <f>'H30'!S14</f>
        <v>0</v>
      </c>
      <c r="AQ17" s="77">
        <f>'R1'!O14</f>
        <v>0</v>
      </c>
      <c r="AR17" s="90">
        <f>'R1'!S14</f>
        <v>0</v>
      </c>
      <c r="AS17" s="115">
        <f>'R2'!O14</f>
        <v>0</v>
      </c>
      <c r="AT17" s="61">
        <f>'R2'!S14</f>
        <v>0</v>
      </c>
      <c r="AU17" s="77">
        <f>'R3'!O14</f>
        <v>0</v>
      </c>
      <c r="AV17" s="90">
        <f>'R3'!S14</f>
        <v>0</v>
      </c>
      <c r="AW17" s="77">
        <f>'R4'!O14</f>
        <v>0</v>
      </c>
      <c r="AX17" s="61">
        <f>'R4'!S14</f>
        <v>0</v>
      </c>
      <c r="AY17" s="77">
        <f>'R5'!O14</f>
        <v>0</v>
      </c>
      <c r="AZ17" s="53">
        <f>'R5'!S14</f>
        <v>0</v>
      </c>
    </row>
    <row r="18" spans="2:52" ht="13.5" customHeight="1" x14ac:dyDescent="0.15">
      <c r="B18" s="484"/>
      <c r="C18" s="483"/>
      <c r="D18" s="486" t="s">
        <v>12</v>
      </c>
      <c r="E18" s="487"/>
      <c r="F18" s="487"/>
      <c r="G18" s="488"/>
      <c r="H18" s="465" t="s">
        <v>23</v>
      </c>
      <c r="I18" s="466"/>
      <c r="J18" s="466"/>
      <c r="K18" s="466"/>
      <c r="L18" s="466"/>
      <c r="M18" s="466"/>
      <c r="N18" s="467"/>
      <c r="O18" s="286">
        <f>'H17'!O16</f>
        <v>0</v>
      </c>
      <c r="P18" s="61">
        <f>'H17'!S16</f>
        <v>0</v>
      </c>
      <c r="Q18" s="77">
        <f>'H18'!O16</f>
        <v>0</v>
      </c>
      <c r="R18" s="61">
        <f>'H18'!S16</f>
        <v>0</v>
      </c>
      <c r="S18" s="77">
        <f>'H19'!O16</f>
        <v>0</v>
      </c>
      <c r="T18" s="61">
        <f>'H19'!S16</f>
        <v>0</v>
      </c>
      <c r="U18" s="77">
        <f>'H20'!O16</f>
        <v>0</v>
      </c>
      <c r="V18" s="61">
        <f>'H20'!S16</f>
        <v>0</v>
      </c>
      <c r="W18" s="77">
        <f>'H21'!O16</f>
        <v>0</v>
      </c>
      <c r="X18" s="90">
        <f>'H21'!S16</f>
        <v>0</v>
      </c>
      <c r="Y18" s="119">
        <f>'H22'!O16</f>
        <v>0</v>
      </c>
      <c r="Z18" s="54">
        <f>'H22'!S16</f>
        <v>0</v>
      </c>
      <c r="AA18" s="124">
        <f>'H23'!O16</f>
        <v>0</v>
      </c>
      <c r="AB18" s="62">
        <f>'H23'!S16</f>
        <v>0</v>
      </c>
      <c r="AC18" s="78">
        <f>'H24'!O15</f>
        <v>0</v>
      </c>
      <c r="AD18" s="62">
        <f>'H24'!S15</f>
        <v>0</v>
      </c>
      <c r="AE18" s="77">
        <f>'H25'!O15</f>
        <v>0</v>
      </c>
      <c r="AF18" s="90">
        <f>'H25'!S15</f>
        <v>0</v>
      </c>
      <c r="AG18" s="115">
        <f>'H26'!O15</f>
        <v>0</v>
      </c>
      <c r="AH18" s="90">
        <f>'H26'!S15</f>
        <v>0</v>
      </c>
      <c r="AI18" s="115">
        <f>'H27'!O15</f>
        <v>0</v>
      </c>
      <c r="AJ18" s="61">
        <f>'H27'!S15</f>
        <v>0</v>
      </c>
      <c r="AK18" s="77">
        <f>'H28'!O15</f>
        <v>0</v>
      </c>
      <c r="AL18" s="61">
        <f>'H28'!S15</f>
        <v>0</v>
      </c>
      <c r="AM18" s="77">
        <f>'H29'!O15</f>
        <v>0</v>
      </c>
      <c r="AN18" s="90">
        <f>'H29'!S15</f>
        <v>0</v>
      </c>
      <c r="AO18" s="115">
        <f>'H30'!O15</f>
        <v>0</v>
      </c>
      <c r="AP18" s="61">
        <f>'H30'!S15</f>
        <v>0</v>
      </c>
      <c r="AQ18" s="77">
        <f>'R1'!O15</f>
        <v>0</v>
      </c>
      <c r="AR18" s="90">
        <f>'R1'!S15</f>
        <v>0</v>
      </c>
      <c r="AS18" s="115">
        <f>'R2'!O15</f>
        <v>0</v>
      </c>
      <c r="AT18" s="61">
        <f>'R2'!S15</f>
        <v>0</v>
      </c>
      <c r="AU18" s="77">
        <f>'R3'!O15</f>
        <v>0</v>
      </c>
      <c r="AV18" s="90">
        <f>'R3'!S15</f>
        <v>0</v>
      </c>
      <c r="AW18" s="77">
        <f>'R4'!O15</f>
        <v>0</v>
      </c>
      <c r="AX18" s="61">
        <f>'R4'!S15</f>
        <v>0</v>
      </c>
      <c r="AY18" s="77">
        <f>'R5'!O15</f>
        <v>0</v>
      </c>
      <c r="AZ18" s="53">
        <f>'R5'!S15</f>
        <v>0</v>
      </c>
    </row>
    <row r="19" spans="2:52" ht="13.5" customHeight="1" x14ac:dyDescent="0.15">
      <c r="B19" s="484"/>
      <c r="C19" s="483"/>
      <c r="D19" s="489"/>
      <c r="E19" s="490"/>
      <c r="F19" s="490"/>
      <c r="G19" s="491"/>
      <c r="H19" s="465" t="s">
        <v>31</v>
      </c>
      <c r="I19" s="466"/>
      <c r="J19" s="466"/>
      <c r="K19" s="466"/>
      <c r="L19" s="466"/>
      <c r="M19" s="466"/>
      <c r="N19" s="467"/>
      <c r="O19" s="286">
        <f>'H17'!O17</f>
        <v>0</v>
      </c>
      <c r="P19" s="61">
        <f>'H17'!S17</f>
        <v>0</v>
      </c>
      <c r="Q19" s="77">
        <f>'H18'!O17</f>
        <v>0</v>
      </c>
      <c r="R19" s="61">
        <f>'H18'!S17</f>
        <v>0</v>
      </c>
      <c r="S19" s="77">
        <f>'H19'!O17</f>
        <v>0</v>
      </c>
      <c r="T19" s="61">
        <f>'H19'!S17</f>
        <v>0</v>
      </c>
      <c r="U19" s="77">
        <f>'H20'!O17</f>
        <v>0</v>
      </c>
      <c r="V19" s="61">
        <f>'H20'!S17</f>
        <v>0</v>
      </c>
      <c r="W19" s="77">
        <f>'H21'!O17</f>
        <v>0</v>
      </c>
      <c r="X19" s="90">
        <f>'H21'!S17</f>
        <v>0</v>
      </c>
      <c r="Y19" s="119">
        <f>'H22'!O17</f>
        <v>0</v>
      </c>
      <c r="Z19" s="54">
        <f>'H22'!S17</f>
        <v>0</v>
      </c>
      <c r="AA19" s="124">
        <f>'H23'!O17</f>
        <v>0</v>
      </c>
      <c r="AB19" s="62">
        <f>'H23'!S17</f>
        <v>0</v>
      </c>
      <c r="AC19" s="78">
        <f>'H24'!O16</f>
        <v>0</v>
      </c>
      <c r="AD19" s="62">
        <f>'H24'!S16</f>
        <v>0</v>
      </c>
      <c r="AE19" s="77">
        <f>'H25'!O16</f>
        <v>0</v>
      </c>
      <c r="AF19" s="90">
        <f>'H25'!S16</f>
        <v>0</v>
      </c>
      <c r="AG19" s="115">
        <f>'H26'!O16</f>
        <v>0</v>
      </c>
      <c r="AH19" s="90">
        <f>'H26'!S16</f>
        <v>0</v>
      </c>
      <c r="AI19" s="115">
        <f>'H27'!O16</f>
        <v>0</v>
      </c>
      <c r="AJ19" s="61">
        <f>'H27'!S16</f>
        <v>0</v>
      </c>
      <c r="AK19" s="77">
        <f>'H28'!O16</f>
        <v>0</v>
      </c>
      <c r="AL19" s="61">
        <f>'H28'!S16</f>
        <v>0</v>
      </c>
      <c r="AM19" s="77">
        <f>'H29'!O16</f>
        <v>0</v>
      </c>
      <c r="AN19" s="90">
        <f>'H29'!S16</f>
        <v>0</v>
      </c>
      <c r="AO19" s="115">
        <f>'H30'!O16</f>
        <v>0</v>
      </c>
      <c r="AP19" s="61">
        <f>'H30'!S16</f>
        <v>0</v>
      </c>
      <c r="AQ19" s="77">
        <f>'R1'!O16</f>
        <v>0</v>
      </c>
      <c r="AR19" s="90">
        <f>'R1'!S16</f>
        <v>0</v>
      </c>
      <c r="AS19" s="115">
        <f>'R2'!O16</f>
        <v>0</v>
      </c>
      <c r="AT19" s="61">
        <f>'R2'!S16</f>
        <v>0</v>
      </c>
      <c r="AU19" s="77">
        <f>'R3'!O16</f>
        <v>0</v>
      </c>
      <c r="AV19" s="90">
        <f>'R3'!S16</f>
        <v>0</v>
      </c>
      <c r="AW19" s="77">
        <f>'R4'!O16</f>
        <v>0</v>
      </c>
      <c r="AX19" s="61">
        <f>'R4'!S16</f>
        <v>0</v>
      </c>
      <c r="AY19" s="77">
        <f>'R5'!O16</f>
        <v>0</v>
      </c>
      <c r="AZ19" s="53">
        <f>'R5'!S16</f>
        <v>0</v>
      </c>
    </row>
    <row r="20" spans="2:52" ht="13.5" customHeight="1" x14ac:dyDescent="0.15">
      <c r="B20" s="484"/>
      <c r="C20" s="483"/>
      <c r="D20" s="477" t="s">
        <v>56</v>
      </c>
      <c r="E20" s="478"/>
      <c r="F20" s="478"/>
      <c r="G20" s="479"/>
      <c r="H20" s="465" t="s">
        <v>57</v>
      </c>
      <c r="I20" s="466"/>
      <c r="J20" s="466"/>
      <c r="K20" s="466"/>
      <c r="L20" s="466"/>
      <c r="M20" s="466"/>
      <c r="N20" s="467"/>
      <c r="O20" s="286">
        <f>'H17'!O18</f>
        <v>0</v>
      </c>
      <c r="P20" s="61">
        <f>'H17'!S18</f>
        <v>0</v>
      </c>
      <c r="Q20" s="77">
        <f>'H18'!O18</f>
        <v>0</v>
      </c>
      <c r="R20" s="61">
        <f>'H18'!S18</f>
        <v>0</v>
      </c>
      <c r="S20" s="77">
        <f>'H19'!O18</f>
        <v>0</v>
      </c>
      <c r="T20" s="61">
        <f>'H19'!S18</f>
        <v>0</v>
      </c>
      <c r="U20" s="77">
        <f>'H20'!O18</f>
        <v>0</v>
      </c>
      <c r="V20" s="61">
        <f>'H20'!S18</f>
        <v>0</v>
      </c>
      <c r="W20" s="77">
        <f>'H21'!O18</f>
        <v>0</v>
      </c>
      <c r="X20" s="90">
        <f>'H21'!S18</f>
        <v>0</v>
      </c>
      <c r="Y20" s="119">
        <f>'H22'!O18</f>
        <v>0</v>
      </c>
      <c r="Z20" s="54">
        <f>'H22'!S18</f>
        <v>0</v>
      </c>
      <c r="AA20" s="124">
        <f>'H23'!O18</f>
        <v>0</v>
      </c>
      <c r="AB20" s="62">
        <f>'H23'!S18</f>
        <v>0</v>
      </c>
      <c r="AC20" s="78">
        <f>'H24'!O17</f>
        <v>0</v>
      </c>
      <c r="AD20" s="62">
        <f>'H24'!S17</f>
        <v>0</v>
      </c>
      <c r="AE20" s="77">
        <f>'H25'!O17</f>
        <v>0</v>
      </c>
      <c r="AF20" s="90">
        <f>'H25'!S17</f>
        <v>0</v>
      </c>
      <c r="AG20" s="115">
        <f>'H26'!O17</f>
        <v>0</v>
      </c>
      <c r="AH20" s="90">
        <f>'H26'!S17</f>
        <v>0</v>
      </c>
      <c r="AI20" s="115">
        <f>'H27'!O17</f>
        <v>0</v>
      </c>
      <c r="AJ20" s="61">
        <f>'H27'!S17</f>
        <v>0</v>
      </c>
      <c r="AK20" s="77">
        <f>'H28'!O17</f>
        <v>0</v>
      </c>
      <c r="AL20" s="61">
        <f>'H28'!S17</f>
        <v>0</v>
      </c>
      <c r="AM20" s="77">
        <f>'H29'!O17</f>
        <v>0</v>
      </c>
      <c r="AN20" s="90">
        <f>'H29'!S17</f>
        <v>0</v>
      </c>
      <c r="AO20" s="115">
        <f>'H30'!O17</f>
        <v>0</v>
      </c>
      <c r="AP20" s="61">
        <f>'H30'!S17</f>
        <v>0</v>
      </c>
      <c r="AQ20" s="77">
        <f>'R1'!O17</f>
        <v>0</v>
      </c>
      <c r="AR20" s="90">
        <f>'R1'!S17</f>
        <v>0</v>
      </c>
      <c r="AS20" s="115">
        <f>'R2'!O17</f>
        <v>0</v>
      </c>
      <c r="AT20" s="61">
        <f>'R2'!S17</f>
        <v>0</v>
      </c>
      <c r="AU20" s="77">
        <f>'R3'!O17</f>
        <v>0</v>
      </c>
      <c r="AV20" s="90">
        <f>'R3'!S17</f>
        <v>0</v>
      </c>
      <c r="AW20" s="77">
        <f>'R4'!O17</f>
        <v>0</v>
      </c>
      <c r="AX20" s="61">
        <f>'R4'!S17</f>
        <v>0</v>
      </c>
      <c r="AY20" s="77">
        <f>'R5'!O17</f>
        <v>0</v>
      </c>
      <c r="AZ20" s="53">
        <f>'R5'!S17</f>
        <v>0</v>
      </c>
    </row>
    <row r="21" spans="2:52" ht="13.5" customHeight="1" x14ac:dyDescent="0.15">
      <c r="B21" s="484"/>
      <c r="C21" s="483"/>
      <c r="D21" s="480"/>
      <c r="E21" s="481"/>
      <c r="F21" s="481"/>
      <c r="G21" s="482"/>
      <c r="H21" s="530" t="s">
        <v>58</v>
      </c>
      <c r="I21" s="531"/>
      <c r="J21" s="531"/>
      <c r="K21" s="531"/>
      <c r="L21" s="531"/>
      <c r="M21" s="531"/>
      <c r="N21" s="532"/>
      <c r="O21" s="286">
        <f>'H17'!O19</f>
        <v>0</v>
      </c>
      <c r="P21" s="61">
        <f>'H17'!S19</f>
        <v>0</v>
      </c>
      <c r="Q21" s="77">
        <f>'H18'!O19</f>
        <v>0</v>
      </c>
      <c r="R21" s="61">
        <f>'H18'!S19</f>
        <v>0</v>
      </c>
      <c r="S21" s="77">
        <f>'H19'!O19</f>
        <v>0</v>
      </c>
      <c r="T21" s="61">
        <f>'H19'!S19</f>
        <v>0</v>
      </c>
      <c r="U21" s="77">
        <f>'H20'!O19</f>
        <v>0</v>
      </c>
      <c r="V21" s="61">
        <f>'H20'!S19</f>
        <v>0</v>
      </c>
      <c r="W21" s="77">
        <f>'H21'!O19</f>
        <v>0</v>
      </c>
      <c r="X21" s="90">
        <f>'H21'!S19</f>
        <v>0</v>
      </c>
      <c r="Y21" s="125">
        <f>'H22'!O19</f>
        <v>0</v>
      </c>
      <c r="Z21" s="222">
        <f>'H22'!S19</f>
        <v>0</v>
      </c>
      <c r="AA21" s="124">
        <f>'H23'!O19</f>
        <v>0</v>
      </c>
      <c r="AB21" s="62">
        <f>'H23'!S19</f>
        <v>0</v>
      </c>
      <c r="AC21" s="78">
        <f>'H24'!O18</f>
        <v>0</v>
      </c>
      <c r="AD21" s="62">
        <f>'H24'!S18</f>
        <v>0</v>
      </c>
      <c r="AE21" s="77">
        <f>'H25'!O18</f>
        <v>0</v>
      </c>
      <c r="AF21" s="90">
        <f>'H25'!S18</f>
        <v>0</v>
      </c>
      <c r="AG21" s="115">
        <f>'H26'!O18</f>
        <v>0</v>
      </c>
      <c r="AH21" s="90">
        <f>'H26'!S18</f>
        <v>0</v>
      </c>
      <c r="AI21" s="115">
        <f>'H27'!O18</f>
        <v>0</v>
      </c>
      <c r="AJ21" s="61">
        <f>'H27'!S18</f>
        <v>0</v>
      </c>
      <c r="AK21" s="77">
        <f>'H28'!O18</f>
        <v>0</v>
      </c>
      <c r="AL21" s="61">
        <f>'H28'!S18</f>
        <v>0</v>
      </c>
      <c r="AM21" s="77">
        <f>'H29'!O18</f>
        <v>0</v>
      </c>
      <c r="AN21" s="90">
        <f>'H29'!S18</f>
        <v>0</v>
      </c>
      <c r="AO21" s="115">
        <f>'H30'!O18</f>
        <v>0</v>
      </c>
      <c r="AP21" s="61">
        <f>'H30'!S18</f>
        <v>0</v>
      </c>
      <c r="AQ21" s="77">
        <f>'R1'!O18</f>
        <v>0</v>
      </c>
      <c r="AR21" s="90">
        <f>'R1'!S18</f>
        <v>0</v>
      </c>
      <c r="AS21" s="115">
        <f>'R2'!O18</f>
        <v>0</v>
      </c>
      <c r="AT21" s="61">
        <f>'R2'!S18</f>
        <v>0</v>
      </c>
      <c r="AU21" s="77">
        <f>'R3'!O18</f>
        <v>0</v>
      </c>
      <c r="AV21" s="90">
        <f>'R3'!S18</f>
        <v>0</v>
      </c>
      <c r="AW21" s="77">
        <f>'R4'!O18</f>
        <v>0</v>
      </c>
      <c r="AX21" s="61">
        <f>'R4'!S18</f>
        <v>0</v>
      </c>
      <c r="AY21" s="77">
        <f>'R5'!O18</f>
        <v>0</v>
      </c>
      <c r="AZ21" s="53">
        <f>'R5'!S18</f>
        <v>0</v>
      </c>
    </row>
    <row r="22" spans="2:52" ht="13.5" customHeight="1" x14ac:dyDescent="0.15">
      <c r="B22" s="484"/>
      <c r="C22" s="483"/>
      <c r="D22" s="486" t="s">
        <v>59</v>
      </c>
      <c r="E22" s="487"/>
      <c r="F22" s="487"/>
      <c r="G22" s="488"/>
      <c r="H22" s="456" t="s">
        <v>60</v>
      </c>
      <c r="I22" s="457"/>
      <c r="J22" s="457"/>
      <c r="K22" s="457"/>
      <c r="L22" s="457"/>
      <c r="M22" s="457"/>
      <c r="N22" s="458"/>
      <c r="O22" s="286">
        <f>'H17'!O20</f>
        <v>0</v>
      </c>
      <c r="P22" s="61">
        <f>'H17'!S20</f>
        <v>0</v>
      </c>
      <c r="Q22" s="77">
        <f>'H18'!O20</f>
        <v>0</v>
      </c>
      <c r="R22" s="61">
        <f>'H18'!S20</f>
        <v>0</v>
      </c>
      <c r="S22" s="77">
        <f>'H19'!O20</f>
        <v>0</v>
      </c>
      <c r="T22" s="61">
        <f>'H19'!S20</f>
        <v>0</v>
      </c>
      <c r="U22" s="77">
        <f>'H20'!O20</f>
        <v>0</v>
      </c>
      <c r="V22" s="61">
        <f>'H20'!S20</f>
        <v>0</v>
      </c>
      <c r="W22" s="77">
        <f>'H21'!O20</f>
        <v>0</v>
      </c>
      <c r="X22" s="90">
        <f>'H21'!S20</f>
        <v>0</v>
      </c>
      <c r="Y22" s="124">
        <f>'H22'!O20</f>
        <v>0</v>
      </c>
      <c r="Z22" s="221">
        <f>'H22'!S20</f>
        <v>0</v>
      </c>
      <c r="AA22" s="124">
        <f>'H23'!O20</f>
        <v>0</v>
      </c>
      <c r="AB22" s="62">
        <f>'H23'!S20</f>
        <v>0</v>
      </c>
      <c r="AC22" s="78">
        <f>'H24'!O19</f>
        <v>0</v>
      </c>
      <c r="AD22" s="62">
        <f>'H24'!S19</f>
        <v>0</v>
      </c>
      <c r="AE22" s="77">
        <f>'H25'!O19</f>
        <v>0</v>
      </c>
      <c r="AF22" s="90">
        <f>'H25'!S19</f>
        <v>0</v>
      </c>
      <c r="AG22" s="115">
        <f>'H26'!O19</f>
        <v>0</v>
      </c>
      <c r="AH22" s="90">
        <f>'H26'!S19</f>
        <v>0</v>
      </c>
      <c r="AI22" s="115">
        <f>'H27'!O19</f>
        <v>0</v>
      </c>
      <c r="AJ22" s="61">
        <f>'H27'!S19</f>
        <v>0</v>
      </c>
      <c r="AK22" s="77">
        <f>'H28'!O19</f>
        <v>0</v>
      </c>
      <c r="AL22" s="61">
        <f>'H28'!S19</f>
        <v>0</v>
      </c>
      <c r="AM22" s="77">
        <f>'H29'!O19</f>
        <v>0</v>
      </c>
      <c r="AN22" s="90">
        <f>'H29'!S19</f>
        <v>0</v>
      </c>
      <c r="AO22" s="115">
        <f>'H30'!O19</f>
        <v>0</v>
      </c>
      <c r="AP22" s="61">
        <f>'H30'!S19</f>
        <v>0</v>
      </c>
      <c r="AQ22" s="77">
        <f>'R1'!O19</f>
        <v>0</v>
      </c>
      <c r="AR22" s="90">
        <f>'R1'!S19</f>
        <v>0</v>
      </c>
      <c r="AS22" s="115">
        <f>'R2'!O19</f>
        <v>0</v>
      </c>
      <c r="AT22" s="61">
        <f>'R2'!S19</f>
        <v>0</v>
      </c>
      <c r="AU22" s="77">
        <f>'R3'!O19</f>
        <v>0</v>
      </c>
      <c r="AV22" s="90">
        <f>'R3'!S19</f>
        <v>0</v>
      </c>
      <c r="AW22" s="77">
        <f>'R4'!O19</f>
        <v>0</v>
      </c>
      <c r="AX22" s="61">
        <f>'R4'!S19</f>
        <v>0</v>
      </c>
      <c r="AY22" s="77">
        <f>'R5'!O19</f>
        <v>0</v>
      </c>
      <c r="AZ22" s="53">
        <f>'R5'!S19</f>
        <v>0</v>
      </c>
    </row>
    <row r="23" spans="2:52" x14ac:dyDescent="0.15">
      <c r="B23" s="484"/>
      <c r="C23" s="483"/>
      <c r="D23" s="519"/>
      <c r="E23" s="520"/>
      <c r="F23" s="520"/>
      <c r="G23" s="521"/>
      <c r="H23" s="456" t="s">
        <v>61</v>
      </c>
      <c r="I23" s="457"/>
      <c r="J23" s="457"/>
      <c r="K23" s="457"/>
      <c r="L23" s="457"/>
      <c r="M23" s="457"/>
      <c r="N23" s="458"/>
      <c r="O23" s="286">
        <f>'H17'!O21</f>
        <v>0</v>
      </c>
      <c r="P23" s="61">
        <f>'H17'!S21</f>
        <v>0</v>
      </c>
      <c r="Q23" s="77">
        <f>'H18'!O21</f>
        <v>0</v>
      </c>
      <c r="R23" s="61">
        <f>'H18'!S21</f>
        <v>0</v>
      </c>
      <c r="S23" s="77">
        <f>'H19'!O21</f>
        <v>0</v>
      </c>
      <c r="T23" s="61">
        <f>'H19'!S21</f>
        <v>0</v>
      </c>
      <c r="U23" s="77">
        <f>'H20'!O21</f>
        <v>0</v>
      </c>
      <c r="V23" s="61">
        <f>'H20'!S21</f>
        <v>0</v>
      </c>
      <c r="W23" s="77">
        <f>'H21'!O21</f>
        <v>0</v>
      </c>
      <c r="X23" s="90">
        <f>'H21'!S21</f>
        <v>0</v>
      </c>
      <c r="Y23" s="124">
        <f>'H22'!O21</f>
        <v>0</v>
      </c>
      <c r="Z23" s="221">
        <f>'H22'!S21</f>
        <v>0</v>
      </c>
      <c r="AA23" s="124">
        <f>'H23'!O21</f>
        <v>0</v>
      </c>
      <c r="AB23" s="62">
        <f>'H23'!S21</f>
        <v>0</v>
      </c>
      <c r="AC23" s="78">
        <f>'H24'!O20</f>
        <v>0</v>
      </c>
      <c r="AD23" s="62">
        <f>'H24'!S20</f>
        <v>0</v>
      </c>
      <c r="AE23" s="77">
        <f>'H25'!O20</f>
        <v>0</v>
      </c>
      <c r="AF23" s="90">
        <f>'H25'!S20</f>
        <v>0</v>
      </c>
      <c r="AG23" s="115">
        <f>'H26'!O20</f>
        <v>0</v>
      </c>
      <c r="AH23" s="90">
        <f>'H26'!S20</f>
        <v>0</v>
      </c>
      <c r="AI23" s="115">
        <f>'H27'!O20</f>
        <v>0</v>
      </c>
      <c r="AJ23" s="61">
        <f>'H27'!S20</f>
        <v>0</v>
      </c>
      <c r="AK23" s="77">
        <f>'H28'!O20</f>
        <v>0</v>
      </c>
      <c r="AL23" s="61">
        <f>'H28'!S20</f>
        <v>0</v>
      </c>
      <c r="AM23" s="77">
        <f>'H29'!O20</f>
        <v>0</v>
      </c>
      <c r="AN23" s="90">
        <f>'H29'!S20</f>
        <v>0</v>
      </c>
      <c r="AO23" s="115">
        <f>'H30'!O20</f>
        <v>0</v>
      </c>
      <c r="AP23" s="61">
        <f>'H30'!S20</f>
        <v>0</v>
      </c>
      <c r="AQ23" s="77">
        <f>'R1'!O20</f>
        <v>0</v>
      </c>
      <c r="AR23" s="90">
        <f>'R1'!S20</f>
        <v>0</v>
      </c>
      <c r="AS23" s="115">
        <f>'R2'!O20</f>
        <v>0</v>
      </c>
      <c r="AT23" s="61">
        <f>'R2'!S20</f>
        <v>0</v>
      </c>
      <c r="AU23" s="77">
        <f>'R3'!O20</f>
        <v>0</v>
      </c>
      <c r="AV23" s="90">
        <f>'R3'!S20</f>
        <v>0</v>
      </c>
      <c r="AW23" s="77">
        <f>'R4'!O20</f>
        <v>0</v>
      </c>
      <c r="AX23" s="61">
        <f>'R4'!S20</f>
        <v>0</v>
      </c>
      <c r="AY23" s="77">
        <f>'R5'!O20</f>
        <v>0</v>
      </c>
      <c r="AZ23" s="53">
        <f>'R5'!S20</f>
        <v>0</v>
      </c>
    </row>
    <row r="24" spans="2:52" ht="13.5" customHeight="1" x14ac:dyDescent="0.15">
      <c r="B24" s="484"/>
      <c r="C24" s="483"/>
      <c r="D24" s="489"/>
      <c r="E24" s="490"/>
      <c r="F24" s="490"/>
      <c r="G24" s="491"/>
      <c r="H24" s="465" t="s">
        <v>62</v>
      </c>
      <c r="I24" s="466"/>
      <c r="J24" s="466"/>
      <c r="K24" s="466"/>
      <c r="L24" s="466"/>
      <c r="M24" s="466"/>
      <c r="N24" s="467"/>
      <c r="O24" s="286">
        <f>'H17'!O22</f>
        <v>0</v>
      </c>
      <c r="P24" s="61">
        <f>'H17'!S22</f>
        <v>0</v>
      </c>
      <c r="Q24" s="77">
        <f>'H18'!O22</f>
        <v>0</v>
      </c>
      <c r="R24" s="61">
        <f>'H18'!S22</f>
        <v>0</v>
      </c>
      <c r="S24" s="77">
        <f>'H19'!O22</f>
        <v>0</v>
      </c>
      <c r="T24" s="61">
        <f>'H19'!S22</f>
        <v>0</v>
      </c>
      <c r="U24" s="77">
        <f>'H20'!O22</f>
        <v>0</v>
      </c>
      <c r="V24" s="61">
        <f>'H20'!S22</f>
        <v>0</v>
      </c>
      <c r="W24" s="77">
        <f>'H21'!O22</f>
        <v>0</v>
      </c>
      <c r="X24" s="90">
        <f>'H21'!S22</f>
        <v>0</v>
      </c>
      <c r="Y24" s="119">
        <f>'H22'!O22</f>
        <v>0</v>
      </c>
      <c r="Z24" s="54">
        <f>'H22'!S22</f>
        <v>0</v>
      </c>
      <c r="AA24" s="124">
        <f>'H23'!O22</f>
        <v>0</v>
      </c>
      <c r="AB24" s="62">
        <f>'H23'!S22</f>
        <v>0</v>
      </c>
      <c r="AC24" s="78">
        <f>'H24'!O21</f>
        <v>0</v>
      </c>
      <c r="AD24" s="62">
        <f>'H24'!S21</f>
        <v>0</v>
      </c>
      <c r="AE24" s="77">
        <f>'H25'!O21</f>
        <v>0</v>
      </c>
      <c r="AF24" s="90">
        <f>'H25'!S21</f>
        <v>0</v>
      </c>
      <c r="AG24" s="115">
        <f>'H26'!O21</f>
        <v>0</v>
      </c>
      <c r="AH24" s="90">
        <f>'H26'!S21</f>
        <v>0</v>
      </c>
      <c r="AI24" s="115">
        <f>'H27'!O21</f>
        <v>0</v>
      </c>
      <c r="AJ24" s="61">
        <f>'H27'!S21</f>
        <v>0</v>
      </c>
      <c r="AK24" s="77">
        <f>'H28'!O21</f>
        <v>0</v>
      </c>
      <c r="AL24" s="61">
        <f>'H28'!S21</f>
        <v>0</v>
      </c>
      <c r="AM24" s="77">
        <f>'H29'!O21</f>
        <v>0</v>
      </c>
      <c r="AN24" s="90">
        <f>'H29'!S21</f>
        <v>0</v>
      </c>
      <c r="AO24" s="115">
        <f>'H30'!O21</f>
        <v>0</v>
      </c>
      <c r="AP24" s="61">
        <f>'H30'!S21</f>
        <v>0</v>
      </c>
      <c r="AQ24" s="77">
        <f>'R1'!O21</f>
        <v>0</v>
      </c>
      <c r="AR24" s="90">
        <f>'R1'!S21</f>
        <v>0</v>
      </c>
      <c r="AS24" s="115">
        <f>'R2'!O21</f>
        <v>0</v>
      </c>
      <c r="AT24" s="61">
        <f>'R2'!S21</f>
        <v>0</v>
      </c>
      <c r="AU24" s="77">
        <f>'R3'!O21</f>
        <v>0</v>
      </c>
      <c r="AV24" s="90">
        <f>'R3'!S21</f>
        <v>0</v>
      </c>
      <c r="AW24" s="77">
        <f>'R4'!O21</f>
        <v>0</v>
      </c>
      <c r="AX24" s="61">
        <f>'R4'!S21</f>
        <v>0</v>
      </c>
      <c r="AY24" s="77">
        <f>'R5'!O21</f>
        <v>0</v>
      </c>
      <c r="AZ24" s="53">
        <f>'R5'!S21</f>
        <v>0</v>
      </c>
    </row>
    <row r="25" spans="2:52" x14ac:dyDescent="0.15">
      <c r="B25" s="484"/>
      <c r="C25" s="483"/>
      <c r="D25" s="456" t="s">
        <v>63</v>
      </c>
      <c r="E25" s="457"/>
      <c r="F25" s="457"/>
      <c r="G25" s="457"/>
      <c r="H25" s="457"/>
      <c r="I25" s="457"/>
      <c r="J25" s="457"/>
      <c r="K25" s="457"/>
      <c r="L25" s="457"/>
      <c r="M25" s="457"/>
      <c r="N25" s="458"/>
      <c r="O25" s="286">
        <f>'H17'!O23</f>
        <v>0</v>
      </c>
      <c r="P25" s="61">
        <f>'H17'!S23</f>
        <v>0</v>
      </c>
      <c r="Q25" s="77">
        <f>'H18'!O23</f>
        <v>0</v>
      </c>
      <c r="R25" s="61">
        <f>'H18'!S23</f>
        <v>0</v>
      </c>
      <c r="S25" s="77">
        <f>'H19'!O23</f>
        <v>0</v>
      </c>
      <c r="T25" s="61">
        <f>'H19'!S23</f>
        <v>0</v>
      </c>
      <c r="U25" s="77">
        <f>'H20'!O23</f>
        <v>0</v>
      </c>
      <c r="V25" s="61">
        <f>'H20'!S23</f>
        <v>0</v>
      </c>
      <c r="W25" s="77">
        <f>'H21'!O23</f>
        <v>0</v>
      </c>
      <c r="X25" s="90">
        <f>'H21'!S23</f>
        <v>0</v>
      </c>
      <c r="Y25" s="124">
        <f>'H22'!O23</f>
        <v>0</v>
      </c>
      <c r="Z25" s="221">
        <f>'H22'!S23</f>
        <v>0</v>
      </c>
      <c r="AA25" s="124">
        <f>'H23'!O23</f>
        <v>0</v>
      </c>
      <c r="AB25" s="62">
        <f>'H23'!S23</f>
        <v>0</v>
      </c>
      <c r="AC25" s="78">
        <f>'H24'!O22</f>
        <v>0</v>
      </c>
      <c r="AD25" s="62">
        <f>'H24'!S22</f>
        <v>0</v>
      </c>
      <c r="AE25" s="77">
        <f>'H25'!O22</f>
        <v>0</v>
      </c>
      <c r="AF25" s="90">
        <f>'H25'!S22</f>
        <v>0</v>
      </c>
      <c r="AG25" s="115">
        <f>'H26'!O22</f>
        <v>0</v>
      </c>
      <c r="AH25" s="90">
        <f>'H26'!S22</f>
        <v>0</v>
      </c>
      <c r="AI25" s="115">
        <f>'H27'!O22</f>
        <v>0</v>
      </c>
      <c r="AJ25" s="61">
        <f>'H27'!S22</f>
        <v>0</v>
      </c>
      <c r="AK25" s="77">
        <f>'H28'!O22</f>
        <v>0</v>
      </c>
      <c r="AL25" s="61">
        <f>'H28'!S22</f>
        <v>0</v>
      </c>
      <c r="AM25" s="77">
        <f>'H29'!O22</f>
        <v>0</v>
      </c>
      <c r="AN25" s="90">
        <f>'H29'!S22</f>
        <v>0</v>
      </c>
      <c r="AO25" s="115">
        <f>'H30'!O22</f>
        <v>0</v>
      </c>
      <c r="AP25" s="61">
        <f>'H30'!S22</f>
        <v>0</v>
      </c>
      <c r="AQ25" s="77">
        <f>'R1'!O22</f>
        <v>0</v>
      </c>
      <c r="AR25" s="90">
        <f>'R1'!S22</f>
        <v>0</v>
      </c>
      <c r="AS25" s="115">
        <f>'R2'!O22</f>
        <v>0</v>
      </c>
      <c r="AT25" s="61">
        <f>'R2'!S22</f>
        <v>0</v>
      </c>
      <c r="AU25" s="77">
        <f>'R3'!O22</f>
        <v>0</v>
      </c>
      <c r="AV25" s="90">
        <f>'R3'!S22</f>
        <v>0</v>
      </c>
      <c r="AW25" s="77">
        <f>'R4'!O22</f>
        <v>0</v>
      </c>
      <c r="AX25" s="61">
        <f>'R4'!S22</f>
        <v>0</v>
      </c>
      <c r="AY25" s="77">
        <f>'R5'!O22</f>
        <v>0</v>
      </c>
      <c r="AZ25" s="53">
        <f>'R5'!S22</f>
        <v>0</v>
      </c>
    </row>
    <row r="26" spans="2:52" x14ac:dyDescent="0.15">
      <c r="B26" s="484"/>
      <c r="C26" s="483"/>
      <c r="D26" s="456" t="s">
        <v>64</v>
      </c>
      <c r="E26" s="457"/>
      <c r="F26" s="457"/>
      <c r="G26" s="457"/>
      <c r="H26" s="457"/>
      <c r="I26" s="457"/>
      <c r="J26" s="457"/>
      <c r="K26" s="457"/>
      <c r="L26" s="457"/>
      <c r="M26" s="457"/>
      <c r="N26" s="458"/>
      <c r="O26" s="286">
        <f>'H17'!O24</f>
        <v>0</v>
      </c>
      <c r="P26" s="61">
        <f>'H17'!S24</f>
        <v>0</v>
      </c>
      <c r="Q26" s="77">
        <f>'H18'!O24</f>
        <v>0</v>
      </c>
      <c r="R26" s="61">
        <f>'H18'!S24</f>
        <v>0</v>
      </c>
      <c r="S26" s="77">
        <f>'H19'!O24</f>
        <v>0</v>
      </c>
      <c r="T26" s="61">
        <f>'H19'!S24</f>
        <v>0</v>
      </c>
      <c r="U26" s="77">
        <f>'H20'!O24</f>
        <v>0</v>
      </c>
      <c r="V26" s="61">
        <f>'H20'!S24</f>
        <v>0</v>
      </c>
      <c r="W26" s="77">
        <f>'H21'!O24</f>
        <v>0</v>
      </c>
      <c r="X26" s="206">
        <f>'H21'!S24</f>
        <v>0</v>
      </c>
      <c r="Y26" s="124">
        <f>'H22'!O24</f>
        <v>0</v>
      </c>
      <c r="Z26" s="221">
        <f>'H22'!S24</f>
        <v>0</v>
      </c>
      <c r="AA26" s="124">
        <f>'H23'!O24</f>
        <v>0</v>
      </c>
      <c r="AB26" s="62">
        <f>'H23'!S24</f>
        <v>0</v>
      </c>
      <c r="AC26" s="78">
        <f>'H24'!O23</f>
        <v>0</v>
      </c>
      <c r="AD26" s="62">
        <f>'H24'!S23</f>
        <v>0</v>
      </c>
      <c r="AE26" s="77">
        <f>'H25'!O23</f>
        <v>0</v>
      </c>
      <c r="AF26" s="90">
        <f>'H25'!S23</f>
        <v>0</v>
      </c>
      <c r="AG26" s="115">
        <f>'H26'!O23</f>
        <v>0</v>
      </c>
      <c r="AH26" s="90">
        <f>'H26'!S23</f>
        <v>0</v>
      </c>
      <c r="AI26" s="115">
        <f>'H27'!O23</f>
        <v>0</v>
      </c>
      <c r="AJ26" s="61">
        <f>'H27'!S23</f>
        <v>0</v>
      </c>
      <c r="AK26" s="77">
        <f>'H28'!O23</f>
        <v>0</v>
      </c>
      <c r="AL26" s="61">
        <f>'H28'!S23</f>
        <v>0</v>
      </c>
      <c r="AM26" s="77">
        <f>'H29'!O23</f>
        <v>0</v>
      </c>
      <c r="AN26" s="90">
        <f>'H29'!S23</f>
        <v>0</v>
      </c>
      <c r="AO26" s="115">
        <f>'H30'!O23</f>
        <v>0</v>
      </c>
      <c r="AP26" s="61">
        <f>'H30'!S23</f>
        <v>0</v>
      </c>
      <c r="AQ26" s="77">
        <f>'R1'!O23</f>
        <v>0</v>
      </c>
      <c r="AR26" s="90">
        <f>'R1'!S23</f>
        <v>0</v>
      </c>
      <c r="AS26" s="115">
        <f>'R2'!O23</f>
        <v>0</v>
      </c>
      <c r="AT26" s="61">
        <f>'R2'!S23</f>
        <v>0</v>
      </c>
      <c r="AU26" s="77">
        <f>'R3'!O23</f>
        <v>0</v>
      </c>
      <c r="AV26" s="90">
        <f>'R3'!S23</f>
        <v>0</v>
      </c>
      <c r="AW26" s="77">
        <f>'R4'!O23</f>
        <v>0</v>
      </c>
      <c r="AX26" s="61">
        <f>'R4'!S23</f>
        <v>0</v>
      </c>
      <c r="AY26" s="77">
        <f>'R5'!O23</f>
        <v>0</v>
      </c>
      <c r="AZ26" s="53">
        <f>'R5'!S23</f>
        <v>0</v>
      </c>
    </row>
    <row r="27" spans="2:52" x14ac:dyDescent="0.15">
      <c r="B27" s="484"/>
      <c r="C27" s="483"/>
      <c r="D27" s="456" t="s">
        <v>65</v>
      </c>
      <c r="E27" s="457"/>
      <c r="F27" s="457"/>
      <c r="G27" s="457"/>
      <c r="H27" s="457"/>
      <c r="I27" s="457"/>
      <c r="J27" s="457"/>
      <c r="K27" s="457"/>
      <c r="L27" s="457"/>
      <c r="M27" s="457"/>
      <c r="N27" s="458"/>
      <c r="O27" s="286">
        <f>'H17'!O25</f>
        <v>0</v>
      </c>
      <c r="P27" s="61">
        <f>'H17'!S25</f>
        <v>0</v>
      </c>
      <c r="Q27" s="77">
        <f>'H18'!O25</f>
        <v>0</v>
      </c>
      <c r="R27" s="61">
        <f>'H18'!S25</f>
        <v>0</v>
      </c>
      <c r="S27" s="77">
        <f>'H19'!O25</f>
        <v>0</v>
      </c>
      <c r="T27" s="61">
        <f>'H19'!S25</f>
        <v>0</v>
      </c>
      <c r="U27" s="77">
        <f>'H20'!O25</f>
        <v>0</v>
      </c>
      <c r="V27" s="61">
        <f>'H20'!S25</f>
        <v>0</v>
      </c>
      <c r="W27" s="77">
        <f>'H21'!O25</f>
        <v>0</v>
      </c>
      <c r="X27" s="90">
        <f>'H21'!S25</f>
        <v>0</v>
      </c>
      <c r="Y27" s="124">
        <f>'H22'!O25</f>
        <v>0</v>
      </c>
      <c r="Z27" s="221">
        <f>'H22'!S25</f>
        <v>0</v>
      </c>
      <c r="AA27" s="124">
        <f>'H23'!O25</f>
        <v>0</v>
      </c>
      <c r="AB27" s="62">
        <f>'H23'!S25</f>
        <v>0</v>
      </c>
      <c r="AC27" s="78">
        <f>'H24'!O24</f>
        <v>0</v>
      </c>
      <c r="AD27" s="62">
        <f>'H24'!S24</f>
        <v>0</v>
      </c>
      <c r="AE27" s="77">
        <f>'H25'!O24</f>
        <v>0</v>
      </c>
      <c r="AF27" s="90">
        <f>'H25'!S24</f>
        <v>0</v>
      </c>
      <c r="AG27" s="115">
        <f>'H26'!O24</f>
        <v>0</v>
      </c>
      <c r="AH27" s="90">
        <f>'H26'!S24</f>
        <v>0</v>
      </c>
      <c r="AI27" s="115">
        <f>'H27'!O24</f>
        <v>0</v>
      </c>
      <c r="AJ27" s="61">
        <f>'H27'!S24</f>
        <v>0</v>
      </c>
      <c r="AK27" s="77">
        <f>'H28'!O24</f>
        <v>0</v>
      </c>
      <c r="AL27" s="61">
        <f>'H28'!S24</f>
        <v>0</v>
      </c>
      <c r="AM27" s="77">
        <f>'H29'!O24</f>
        <v>0</v>
      </c>
      <c r="AN27" s="90">
        <f>'H29'!S24</f>
        <v>0</v>
      </c>
      <c r="AO27" s="115">
        <f>'H30'!O24</f>
        <v>0</v>
      </c>
      <c r="AP27" s="61">
        <f>'H30'!S24</f>
        <v>0</v>
      </c>
      <c r="AQ27" s="77">
        <f>'R1'!O24</f>
        <v>0</v>
      </c>
      <c r="AR27" s="90">
        <f>'R1'!S24</f>
        <v>0</v>
      </c>
      <c r="AS27" s="115">
        <f>'R2'!O24</f>
        <v>0</v>
      </c>
      <c r="AT27" s="61">
        <f>'R2'!S24</f>
        <v>0</v>
      </c>
      <c r="AU27" s="77">
        <f>'R3'!O24</f>
        <v>0</v>
      </c>
      <c r="AV27" s="90">
        <f>'R3'!S24</f>
        <v>0</v>
      </c>
      <c r="AW27" s="77">
        <f>'R4'!O24</f>
        <v>0</v>
      </c>
      <c r="AX27" s="61">
        <f>'R4'!S24</f>
        <v>0</v>
      </c>
      <c r="AY27" s="77">
        <f>'R5'!O24</f>
        <v>0</v>
      </c>
      <c r="AZ27" s="53">
        <f>'R5'!S24</f>
        <v>0</v>
      </c>
    </row>
    <row r="28" spans="2:52" ht="14.25" customHeight="1" x14ac:dyDescent="0.15">
      <c r="B28" s="484"/>
      <c r="C28" s="483"/>
      <c r="D28" s="456" t="s">
        <v>66</v>
      </c>
      <c r="E28" s="457"/>
      <c r="F28" s="457"/>
      <c r="G28" s="457"/>
      <c r="H28" s="457"/>
      <c r="I28" s="457"/>
      <c r="J28" s="457"/>
      <c r="K28" s="457"/>
      <c r="L28" s="457"/>
      <c r="M28" s="457"/>
      <c r="N28" s="458"/>
      <c r="O28" s="286">
        <f>'H17'!O26</f>
        <v>0</v>
      </c>
      <c r="P28" s="61">
        <f>'H17'!S26</f>
        <v>0</v>
      </c>
      <c r="Q28" s="77">
        <f>'H18'!O26</f>
        <v>0</v>
      </c>
      <c r="R28" s="61">
        <f>'H18'!S26</f>
        <v>0</v>
      </c>
      <c r="S28" s="77">
        <f>'H19'!O26</f>
        <v>0</v>
      </c>
      <c r="T28" s="61">
        <f>'H19'!S26</f>
        <v>0</v>
      </c>
      <c r="U28" s="77">
        <f>'H20'!O26</f>
        <v>0</v>
      </c>
      <c r="V28" s="61">
        <f>'H20'!S26</f>
        <v>0</v>
      </c>
      <c r="W28" s="77">
        <f>'H21'!O26</f>
        <v>0</v>
      </c>
      <c r="X28" s="90">
        <f>'H21'!S26</f>
        <v>0</v>
      </c>
      <c r="Y28" s="124">
        <f>'H22'!O26</f>
        <v>0</v>
      </c>
      <c r="Z28" s="221">
        <f>'H22'!S26</f>
        <v>0</v>
      </c>
      <c r="AA28" s="124">
        <f>'H23'!O26</f>
        <v>0</v>
      </c>
      <c r="AB28" s="62">
        <f>'H23'!S26</f>
        <v>0</v>
      </c>
      <c r="AC28" s="78">
        <f>'H24'!O25</f>
        <v>0</v>
      </c>
      <c r="AD28" s="62">
        <f>'H24'!S25</f>
        <v>0</v>
      </c>
      <c r="AE28" s="77">
        <f>'H25'!O25</f>
        <v>0</v>
      </c>
      <c r="AF28" s="90">
        <f>'H25'!S25</f>
        <v>0</v>
      </c>
      <c r="AG28" s="115">
        <f>'H26'!O25</f>
        <v>0</v>
      </c>
      <c r="AH28" s="90">
        <f>'H26'!S25</f>
        <v>0</v>
      </c>
      <c r="AI28" s="115">
        <f>'H27'!O25</f>
        <v>0</v>
      </c>
      <c r="AJ28" s="61">
        <f>'H27'!S25</f>
        <v>0</v>
      </c>
      <c r="AK28" s="77">
        <f>'H28'!O25</f>
        <v>0</v>
      </c>
      <c r="AL28" s="61">
        <f>'H28'!S25</f>
        <v>0</v>
      </c>
      <c r="AM28" s="77">
        <f>'H29'!O25</f>
        <v>0</v>
      </c>
      <c r="AN28" s="90">
        <f>'H29'!S25</f>
        <v>0</v>
      </c>
      <c r="AO28" s="115">
        <f>'H30'!O25</f>
        <v>0</v>
      </c>
      <c r="AP28" s="61">
        <f>'H30'!S25</f>
        <v>0</v>
      </c>
      <c r="AQ28" s="77">
        <f>'R1'!O25</f>
        <v>0</v>
      </c>
      <c r="AR28" s="90">
        <f>'R1'!S25</f>
        <v>0</v>
      </c>
      <c r="AS28" s="115">
        <f>'R2'!O25</f>
        <v>0</v>
      </c>
      <c r="AT28" s="61">
        <f>'R2'!S25</f>
        <v>0</v>
      </c>
      <c r="AU28" s="77">
        <f>'R3'!O25</f>
        <v>0</v>
      </c>
      <c r="AV28" s="90">
        <f>'R3'!S25</f>
        <v>0</v>
      </c>
      <c r="AW28" s="77">
        <f>'R4'!O25</f>
        <v>0</v>
      </c>
      <c r="AX28" s="61">
        <f>'R4'!S25</f>
        <v>0</v>
      </c>
      <c r="AY28" s="77">
        <f>'R5'!O25</f>
        <v>0</v>
      </c>
      <c r="AZ28" s="53">
        <f>'R5'!S25</f>
        <v>0</v>
      </c>
    </row>
    <row r="29" spans="2:52" x14ac:dyDescent="0.15">
      <c r="B29" s="484"/>
      <c r="C29" s="483"/>
      <c r="D29" s="527" t="s">
        <v>67</v>
      </c>
      <c r="E29" s="533"/>
      <c r="F29" s="533"/>
      <c r="G29" s="533"/>
      <c r="H29" s="457"/>
      <c r="I29" s="457"/>
      <c r="J29" s="457"/>
      <c r="K29" s="457"/>
      <c r="L29" s="457"/>
      <c r="M29" s="457"/>
      <c r="N29" s="458"/>
      <c r="O29" s="286">
        <f>'H17'!O27</f>
        <v>0</v>
      </c>
      <c r="P29" s="61">
        <f>'H17'!S27</f>
        <v>0</v>
      </c>
      <c r="Q29" s="77">
        <f>'H18'!O27</f>
        <v>0</v>
      </c>
      <c r="R29" s="61">
        <f>'H18'!S27</f>
        <v>0</v>
      </c>
      <c r="S29" s="77">
        <f>'H19'!O27</f>
        <v>0</v>
      </c>
      <c r="T29" s="90">
        <f>'H19'!S27</f>
        <v>0</v>
      </c>
      <c r="U29" s="115">
        <f>'H20'!O27</f>
        <v>0</v>
      </c>
      <c r="V29" s="61">
        <f>'H20'!S27</f>
        <v>0</v>
      </c>
      <c r="W29" s="77">
        <f>'H21'!O27</f>
        <v>0</v>
      </c>
      <c r="X29" s="90">
        <f>'H21'!S27</f>
        <v>0</v>
      </c>
      <c r="Y29" s="124">
        <f>'H22'!O27</f>
        <v>0</v>
      </c>
      <c r="Z29" s="221">
        <f>'H22'!S27</f>
        <v>0</v>
      </c>
      <c r="AA29" s="124">
        <f>'H23'!O27</f>
        <v>0</v>
      </c>
      <c r="AB29" s="63">
        <f>'H23'!S27</f>
        <v>0</v>
      </c>
      <c r="AC29" s="78">
        <f>'H24'!O26</f>
        <v>0</v>
      </c>
      <c r="AD29" s="62">
        <f>'H24'!S26</f>
        <v>0</v>
      </c>
      <c r="AE29" s="77">
        <f>'H25'!O26</f>
        <v>0</v>
      </c>
      <c r="AF29" s="90">
        <f>'H25'!S26</f>
        <v>0</v>
      </c>
      <c r="AG29" s="115">
        <f>'H26'!O26</f>
        <v>0</v>
      </c>
      <c r="AH29" s="90">
        <f>'H26'!S26</f>
        <v>0</v>
      </c>
      <c r="AI29" s="115">
        <f>'H27'!O26</f>
        <v>0</v>
      </c>
      <c r="AJ29" s="61">
        <f>'H27'!S26</f>
        <v>0</v>
      </c>
      <c r="AK29" s="78">
        <f>'H28'!O26</f>
        <v>0</v>
      </c>
      <c r="AL29" s="62">
        <f>'H28'!S26</f>
        <v>0</v>
      </c>
      <c r="AM29" s="77">
        <f>'H29'!O26</f>
        <v>0</v>
      </c>
      <c r="AN29" s="90">
        <f>'H29'!S26</f>
        <v>0</v>
      </c>
      <c r="AO29" s="115">
        <f>'H30'!O26</f>
        <v>0</v>
      </c>
      <c r="AP29" s="61">
        <f>'H30'!S26</f>
        <v>0</v>
      </c>
      <c r="AQ29" s="77">
        <f>'R1'!O26</f>
        <v>0</v>
      </c>
      <c r="AR29" s="90">
        <f>'R1'!S26</f>
        <v>0</v>
      </c>
      <c r="AS29" s="115">
        <f>'R2'!O26</f>
        <v>0</v>
      </c>
      <c r="AT29" s="61">
        <f>'R2'!S26</f>
        <v>0</v>
      </c>
      <c r="AU29" s="77">
        <f>'R3'!O26</f>
        <v>0</v>
      </c>
      <c r="AV29" s="90">
        <f>'R3'!S26</f>
        <v>0</v>
      </c>
      <c r="AW29" s="77">
        <f>'R4'!O26</f>
        <v>0</v>
      </c>
      <c r="AX29" s="61">
        <f>'R4'!S26</f>
        <v>0</v>
      </c>
      <c r="AY29" s="77">
        <f>'R5'!O26</f>
        <v>0</v>
      </c>
      <c r="AZ29" s="53">
        <f>'R5'!S26</f>
        <v>0</v>
      </c>
    </row>
    <row r="30" spans="2:52" ht="13.5" customHeight="1" thickBot="1" x14ac:dyDescent="0.2">
      <c r="B30" s="484"/>
      <c r="C30" s="483"/>
      <c r="D30" s="453" t="s">
        <v>54</v>
      </c>
      <c r="E30" s="454"/>
      <c r="F30" s="454"/>
      <c r="G30" s="454"/>
      <c r="H30" s="454"/>
      <c r="I30" s="454"/>
      <c r="J30" s="454"/>
      <c r="K30" s="454"/>
      <c r="L30" s="454"/>
      <c r="M30" s="454"/>
      <c r="N30" s="455"/>
      <c r="O30" s="287">
        <f>'H17'!O28</f>
        <v>0</v>
      </c>
      <c r="P30" s="65">
        <f>'H17'!S28</f>
        <v>0</v>
      </c>
      <c r="Q30" s="79">
        <f>'H18'!O28</f>
        <v>0</v>
      </c>
      <c r="R30" s="65">
        <f>'H18'!S28</f>
        <v>0</v>
      </c>
      <c r="S30" s="79">
        <f>'H19'!O28</f>
        <v>0</v>
      </c>
      <c r="T30" s="92">
        <f>'H19'!S28</f>
        <v>0</v>
      </c>
      <c r="U30" s="116">
        <f>'H20'!O28</f>
        <v>0</v>
      </c>
      <c r="V30" s="65">
        <f>'H20'!S28</f>
        <v>0</v>
      </c>
      <c r="W30" s="79">
        <f>'H21'!O28</f>
        <v>0</v>
      </c>
      <c r="X30" s="92">
        <f>'H21'!S28</f>
        <v>0</v>
      </c>
      <c r="Y30" s="116">
        <f>'H22'!O28</f>
        <v>0</v>
      </c>
      <c r="Z30" s="55">
        <f>'H22'!S28</f>
        <v>0</v>
      </c>
      <c r="AA30" s="116">
        <f>'H23'!O28</f>
        <v>0</v>
      </c>
      <c r="AB30" s="65">
        <f>'H23'!S28</f>
        <v>0</v>
      </c>
      <c r="AC30" s="79">
        <f>'H24'!O27</f>
        <v>0</v>
      </c>
      <c r="AD30" s="65">
        <f>'H24'!S27</f>
        <v>0</v>
      </c>
      <c r="AE30" s="79">
        <f>'H25'!O27</f>
        <v>0</v>
      </c>
      <c r="AF30" s="92">
        <f>'H25'!S27</f>
        <v>0</v>
      </c>
      <c r="AG30" s="116">
        <f>'H26'!O27</f>
        <v>0</v>
      </c>
      <c r="AH30" s="92">
        <f>'H26'!S27</f>
        <v>0</v>
      </c>
      <c r="AI30" s="116">
        <f>'H27'!O27</f>
        <v>0</v>
      </c>
      <c r="AJ30" s="65">
        <f>'H27'!S27</f>
        <v>0</v>
      </c>
      <c r="AK30" s="247">
        <f>'H28'!O27</f>
        <v>0</v>
      </c>
      <c r="AL30" s="250">
        <f>'H28'!S27</f>
        <v>0</v>
      </c>
      <c r="AM30" s="256">
        <f>'H29'!O27</f>
        <v>0</v>
      </c>
      <c r="AN30" s="268">
        <f>'H29'!S27</f>
        <v>0</v>
      </c>
      <c r="AO30" s="262">
        <f>'H30'!O27</f>
        <v>0</v>
      </c>
      <c r="AP30" s="254">
        <f>'H30'!S27</f>
        <v>0</v>
      </c>
      <c r="AQ30" s="256">
        <f>'R1'!O27</f>
        <v>0</v>
      </c>
      <c r="AR30" s="268">
        <f>'R1'!S27</f>
        <v>0</v>
      </c>
      <c r="AS30" s="262">
        <f>'R2'!O27</f>
        <v>0</v>
      </c>
      <c r="AT30" s="254">
        <f>'R2'!S27</f>
        <v>0</v>
      </c>
      <c r="AU30" s="256">
        <f>'R3'!O27</f>
        <v>0</v>
      </c>
      <c r="AV30" s="268">
        <f>'R3'!S27</f>
        <v>0</v>
      </c>
      <c r="AW30" s="256">
        <f>'R4'!O27</f>
        <v>0</v>
      </c>
      <c r="AX30" s="254">
        <f>'R4'!S27</f>
        <v>0</v>
      </c>
      <c r="AY30" s="256">
        <f>'R5'!O27</f>
        <v>0</v>
      </c>
      <c r="AZ30" s="300">
        <f>'R5'!S27</f>
        <v>0</v>
      </c>
    </row>
    <row r="31" spans="2:52" ht="13.5" customHeight="1" thickBot="1" x14ac:dyDescent="0.2">
      <c r="B31" s="484"/>
      <c r="C31" s="485"/>
      <c r="D31" s="462" t="s">
        <v>13</v>
      </c>
      <c r="E31" s="463"/>
      <c r="F31" s="463"/>
      <c r="G31" s="463"/>
      <c r="H31" s="463"/>
      <c r="I31" s="463"/>
      <c r="J31" s="463"/>
      <c r="K31" s="463"/>
      <c r="L31" s="463"/>
      <c r="M31" s="463"/>
      <c r="N31" s="464"/>
      <c r="O31" s="288"/>
      <c r="P31" s="66">
        <f>'H17'!S29</f>
        <v>0</v>
      </c>
      <c r="Q31" s="80"/>
      <c r="R31" s="66">
        <f>'H18'!S29</f>
        <v>0</v>
      </c>
      <c r="S31" s="80"/>
      <c r="T31" s="93">
        <f>'H19'!S29</f>
        <v>0</v>
      </c>
      <c r="U31" s="120"/>
      <c r="V31" s="66">
        <f>'H20'!S29</f>
        <v>0</v>
      </c>
      <c r="W31" s="80"/>
      <c r="X31" s="93">
        <f>'H21'!S29</f>
        <v>0</v>
      </c>
      <c r="Y31" s="117"/>
      <c r="Z31" s="56">
        <f>'H22'!S29</f>
        <v>0</v>
      </c>
      <c r="AA31" s="120"/>
      <c r="AB31" s="66">
        <f>'H23'!S29</f>
        <v>0</v>
      </c>
      <c r="AC31" s="80"/>
      <c r="AD31" s="66">
        <f>'H24'!S28</f>
        <v>0</v>
      </c>
      <c r="AE31" s="80"/>
      <c r="AF31" s="93">
        <f>'H25'!S28</f>
        <v>0</v>
      </c>
      <c r="AG31" s="120"/>
      <c r="AH31" s="93">
        <f>'H26'!S28</f>
        <v>0</v>
      </c>
      <c r="AI31" s="120"/>
      <c r="AJ31" s="56">
        <f>'H27'!S28</f>
        <v>0</v>
      </c>
      <c r="AK31" s="230"/>
      <c r="AL31" s="251">
        <f>'H28'!S28</f>
        <v>0</v>
      </c>
      <c r="AM31" s="257"/>
      <c r="AN31" s="269">
        <f>'H29'!S28</f>
        <v>0</v>
      </c>
      <c r="AO31" s="263"/>
      <c r="AP31" s="280">
        <f>'H30'!S28</f>
        <v>339616.50000000006</v>
      </c>
      <c r="AQ31" s="257"/>
      <c r="AR31" s="269">
        <f>'R1'!S28</f>
        <v>329257.98000000004</v>
      </c>
      <c r="AS31" s="263"/>
      <c r="AT31" s="280">
        <f>'R2'!S28</f>
        <v>333605.88</v>
      </c>
      <c r="AU31" s="294"/>
      <c r="AV31" s="295">
        <f>'R3'!S28</f>
        <v>267110.34000000003</v>
      </c>
      <c r="AW31" s="294"/>
      <c r="AX31" s="282">
        <f>'R4'!S28</f>
        <v>259996.97999999998</v>
      </c>
      <c r="AY31" s="294"/>
      <c r="AZ31" s="299">
        <f>'R5'!S28</f>
        <v>265272.26999999996</v>
      </c>
    </row>
    <row r="32" spans="2:52" ht="13.5" customHeight="1" x14ac:dyDescent="0.15">
      <c r="B32" s="471" t="s">
        <v>14</v>
      </c>
      <c r="C32" s="472"/>
      <c r="D32" s="516" t="s">
        <v>15</v>
      </c>
      <c r="E32" s="517"/>
      <c r="F32" s="517"/>
      <c r="G32" s="517"/>
      <c r="H32" s="517"/>
      <c r="I32" s="517"/>
      <c r="J32" s="517"/>
      <c r="K32" s="517"/>
      <c r="L32" s="517"/>
      <c r="M32" s="517"/>
      <c r="N32" s="518"/>
      <c r="O32" s="289">
        <f>'H17'!O30</f>
        <v>0</v>
      </c>
      <c r="P32" s="67">
        <f>'H17'!S30</f>
        <v>0</v>
      </c>
      <c r="Q32" s="81">
        <f>'H18'!O30</f>
        <v>0</v>
      </c>
      <c r="R32" s="67">
        <f>'H18'!S30</f>
        <v>0</v>
      </c>
      <c r="S32" s="81">
        <f>'H19'!O30</f>
        <v>0</v>
      </c>
      <c r="T32" s="94">
        <f>'H19'!S30</f>
        <v>0</v>
      </c>
      <c r="U32" s="118">
        <f>'H20'!O30</f>
        <v>0</v>
      </c>
      <c r="V32" s="67">
        <f>'H20'!S30</f>
        <v>0</v>
      </c>
      <c r="W32" s="81">
        <f>'H21'!O30</f>
        <v>0</v>
      </c>
      <c r="X32" s="94">
        <f>'H21'!S30</f>
        <v>0</v>
      </c>
      <c r="Y32" s="118">
        <f>'H22'!O30</f>
        <v>0</v>
      </c>
      <c r="Z32" s="57">
        <f>'H22'!S30</f>
        <v>0</v>
      </c>
      <c r="AA32" s="118">
        <f>'H23'!O30</f>
        <v>0</v>
      </c>
      <c r="AB32" s="67">
        <f>'H23'!S30</f>
        <v>0</v>
      </c>
      <c r="AC32" s="81">
        <f>'H24'!O29</f>
        <v>0</v>
      </c>
      <c r="AD32" s="67">
        <f>'H24'!S29</f>
        <v>0</v>
      </c>
      <c r="AE32" s="81">
        <f>'H25'!O29</f>
        <v>0</v>
      </c>
      <c r="AF32" s="94">
        <f>'H25'!S29</f>
        <v>0</v>
      </c>
      <c r="AG32" s="118">
        <f>'H26'!O29</f>
        <v>0</v>
      </c>
      <c r="AH32" s="94">
        <f>'H26'!S29</f>
        <v>0</v>
      </c>
      <c r="AI32" s="115">
        <f>'H27'!O29</f>
        <v>0</v>
      </c>
      <c r="AJ32" s="61">
        <f>'H27'!S29</f>
        <v>0</v>
      </c>
      <c r="AK32" s="248">
        <f>'H28'!O29</f>
        <v>0</v>
      </c>
      <c r="AL32" s="252">
        <f>'H28'!S29</f>
        <v>0</v>
      </c>
      <c r="AM32" s="258">
        <f>'H29'!O29</f>
        <v>0</v>
      </c>
      <c r="AN32" s="270">
        <f>'H29'!S29</f>
        <v>0</v>
      </c>
      <c r="AO32" s="264">
        <f>'H30'!O29</f>
        <v>0</v>
      </c>
      <c r="AP32" s="281">
        <f>'H30'!S29</f>
        <v>0</v>
      </c>
      <c r="AQ32" s="258">
        <f>'R1'!O29</f>
        <v>0</v>
      </c>
      <c r="AR32" s="270">
        <f>'R1'!S29</f>
        <v>0</v>
      </c>
      <c r="AS32" s="264">
        <f>'R2'!O29</f>
        <v>0</v>
      </c>
      <c r="AT32" s="281">
        <f>'R2'!S29</f>
        <v>0</v>
      </c>
      <c r="AU32" s="77">
        <f>'R3'!O29</f>
        <v>0</v>
      </c>
      <c r="AV32" s="296">
        <f>'R3'!S29</f>
        <v>0</v>
      </c>
      <c r="AW32" s="77">
        <f>'R4'!O29</f>
        <v>0</v>
      </c>
      <c r="AX32" s="61">
        <f>'R4'!S29</f>
        <v>0</v>
      </c>
      <c r="AY32" s="77">
        <f>'R5'!O29</f>
        <v>0</v>
      </c>
      <c r="AZ32" s="53">
        <f>'R5'!S29</f>
        <v>0</v>
      </c>
    </row>
    <row r="33" spans="2:52" ht="13.5" customHeight="1" x14ac:dyDescent="0.15">
      <c r="B33" s="473"/>
      <c r="C33" s="474"/>
      <c r="D33" s="465" t="s">
        <v>16</v>
      </c>
      <c r="E33" s="466"/>
      <c r="F33" s="466"/>
      <c r="G33" s="466"/>
      <c r="H33" s="466"/>
      <c r="I33" s="466"/>
      <c r="J33" s="466"/>
      <c r="K33" s="466"/>
      <c r="L33" s="466"/>
      <c r="M33" s="466"/>
      <c r="N33" s="467"/>
      <c r="O33" s="290">
        <f>'H17'!O31</f>
        <v>0</v>
      </c>
      <c r="P33" s="64">
        <f>'H17'!S31</f>
        <v>0</v>
      </c>
      <c r="Q33" s="82">
        <f>'H18'!O31</f>
        <v>0</v>
      </c>
      <c r="R33" s="64">
        <f>'H18'!S31</f>
        <v>0</v>
      </c>
      <c r="S33" s="82">
        <f>'H19'!O31</f>
        <v>0</v>
      </c>
      <c r="T33" s="91">
        <f>'H19'!S31</f>
        <v>0</v>
      </c>
      <c r="U33" s="119">
        <f>'H20'!O31</f>
        <v>0</v>
      </c>
      <c r="V33" s="64">
        <f>'H20'!S31</f>
        <v>0</v>
      </c>
      <c r="W33" s="82">
        <f>'H21'!O31</f>
        <v>0</v>
      </c>
      <c r="X33" s="91">
        <f>'H21'!S31</f>
        <v>0</v>
      </c>
      <c r="Y33" s="119">
        <f>'H22'!O31</f>
        <v>0</v>
      </c>
      <c r="Z33" s="54">
        <f>'H22'!S31</f>
        <v>0</v>
      </c>
      <c r="AA33" s="119">
        <f>'H23'!O31</f>
        <v>0</v>
      </c>
      <c r="AB33" s="64">
        <f>'H23'!S31</f>
        <v>0</v>
      </c>
      <c r="AC33" s="82">
        <f>'H24'!O30</f>
        <v>0</v>
      </c>
      <c r="AD33" s="64">
        <f>'H24'!S30</f>
        <v>0</v>
      </c>
      <c r="AE33" s="82">
        <f>'H25'!O30</f>
        <v>0</v>
      </c>
      <c r="AF33" s="91">
        <f>'H25'!S30</f>
        <v>0</v>
      </c>
      <c r="AG33" s="119">
        <f>'H26'!O30</f>
        <v>0</v>
      </c>
      <c r="AH33" s="91">
        <f>'H26'!S30</f>
        <v>0</v>
      </c>
      <c r="AI33" s="115">
        <f>'H27'!O30</f>
        <v>0</v>
      </c>
      <c r="AJ33" s="61">
        <f>'H27'!S30</f>
        <v>0</v>
      </c>
      <c r="AK33" s="77">
        <f>'H28'!O30</f>
        <v>0</v>
      </c>
      <c r="AL33" s="61">
        <f>'H28'!S30</f>
        <v>0</v>
      </c>
      <c r="AM33" s="259">
        <f>'H29'!O30</f>
        <v>0</v>
      </c>
      <c r="AN33" s="206">
        <f>'H29'!S30</f>
        <v>0</v>
      </c>
      <c r="AO33" s="265">
        <f>'H30'!O30</f>
        <v>0</v>
      </c>
      <c r="AP33" s="62">
        <f>'H30'!S30</f>
        <v>0</v>
      </c>
      <c r="AQ33" s="259">
        <f>'R1'!O30</f>
        <v>0</v>
      </c>
      <c r="AR33" s="206">
        <f>'R1'!S30</f>
        <v>0</v>
      </c>
      <c r="AS33" s="265">
        <f>'R2'!O30</f>
        <v>0</v>
      </c>
      <c r="AT33" s="62">
        <f>'R2'!S30</f>
        <v>0</v>
      </c>
      <c r="AU33" s="77">
        <f>'R3'!O30</f>
        <v>0</v>
      </c>
      <c r="AV33" s="297">
        <f>'R3'!S30</f>
        <v>0</v>
      </c>
      <c r="AW33" s="77">
        <f>'R4'!O30</f>
        <v>0</v>
      </c>
      <c r="AX33" s="61">
        <f>'R4'!S30</f>
        <v>0</v>
      </c>
      <c r="AY33" s="77">
        <f>'R5'!O30</f>
        <v>0</v>
      </c>
      <c r="AZ33" s="53">
        <f>'R5'!S30</f>
        <v>0</v>
      </c>
    </row>
    <row r="34" spans="2:52" x14ac:dyDescent="0.15">
      <c r="B34" s="473"/>
      <c r="C34" s="474"/>
      <c r="D34" s="465" t="s">
        <v>17</v>
      </c>
      <c r="E34" s="466"/>
      <c r="F34" s="466"/>
      <c r="G34" s="466"/>
      <c r="H34" s="466"/>
      <c r="I34" s="466"/>
      <c r="J34" s="466"/>
      <c r="K34" s="466"/>
      <c r="L34" s="466"/>
      <c r="M34" s="466"/>
      <c r="N34" s="467"/>
      <c r="O34" s="290">
        <f>'H17'!O32</f>
        <v>0</v>
      </c>
      <c r="P34" s="64">
        <f>'H17'!S32</f>
        <v>0</v>
      </c>
      <c r="Q34" s="82">
        <f>'H18'!O32</f>
        <v>0</v>
      </c>
      <c r="R34" s="64">
        <f>'H18'!S32</f>
        <v>0</v>
      </c>
      <c r="S34" s="82">
        <f>'H19'!O32</f>
        <v>0</v>
      </c>
      <c r="T34" s="91">
        <f>'H19'!S32</f>
        <v>0</v>
      </c>
      <c r="U34" s="119">
        <f>'H20'!O32</f>
        <v>0</v>
      </c>
      <c r="V34" s="64">
        <f>'H20'!S32</f>
        <v>0</v>
      </c>
      <c r="W34" s="82">
        <f>'H21'!O32</f>
        <v>0</v>
      </c>
      <c r="X34" s="91">
        <f>'H21'!S32</f>
        <v>0</v>
      </c>
      <c r="Y34" s="119">
        <f>'H22'!O32</f>
        <v>0</v>
      </c>
      <c r="Z34" s="54">
        <f>'H22'!S32</f>
        <v>0</v>
      </c>
      <c r="AA34" s="119">
        <f>'H23'!O32</f>
        <v>0</v>
      </c>
      <c r="AB34" s="64">
        <f>'H23'!S32</f>
        <v>0</v>
      </c>
      <c r="AC34" s="82">
        <f>'H24'!O31</f>
        <v>0</v>
      </c>
      <c r="AD34" s="64">
        <f>'H24'!S31</f>
        <v>0</v>
      </c>
      <c r="AE34" s="82">
        <f>'H25'!O31</f>
        <v>0</v>
      </c>
      <c r="AF34" s="91">
        <f>'H25'!S31</f>
        <v>0</v>
      </c>
      <c r="AG34" s="119">
        <f>'H26'!O31</f>
        <v>0</v>
      </c>
      <c r="AH34" s="91">
        <f>'H26'!S31</f>
        <v>0</v>
      </c>
      <c r="AI34" s="115">
        <f>'H27'!O31</f>
        <v>0</v>
      </c>
      <c r="AJ34" s="61">
        <f>'H27'!S31</f>
        <v>0</v>
      </c>
      <c r="AK34" s="77">
        <f>'H28'!O31</f>
        <v>0</v>
      </c>
      <c r="AL34" s="61">
        <f>'H28'!S31</f>
        <v>0</v>
      </c>
      <c r="AM34" s="259">
        <f>'H29'!O31</f>
        <v>0</v>
      </c>
      <c r="AN34" s="206">
        <f>'H29'!S31</f>
        <v>0</v>
      </c>
      <c r="AO34" s="265">
        <f>'H30'!O31</f>
        <v>0</v>
      </c>
      <c r="AP34" s="62">
        <f>'H30'!S31</f>
        <v>0</v>
      </c>
      <c r="AQ34" s="259">
        <f>'R1'!O31</f>
        <v>0</v>
      </c>
      <c r="AR34" s="206">
        <f>'R1'!S31</f>
        <v>0</v>
      </c>
      <c r="AS34" s="265">
        <f>'R2'!O31</f>
        <v>0</v>
      </c>
      <c r="AT34" s="62">
        <f>'R2'!S31</f>
        <v>0</v>
      </c>
      <c r="AU34" s="77">
        <f>'R3'!O31</f>
        <v>0</v>
      </c>
      <c r="AV34" s="297">
        <f>'R3'!S31</f>
        <v>0</v>
      </c>
      <c r="AW34" s="77">
        <f>'R4'!O31</f>
        <v>0</v>
      </c>
      <c r="AX34" s="61">
        <f>'R4'!S31</f>
        <v>0</v>
      </c>
      <c r="AY34" s="77">
        <f>'R5'!O31</f>
        <v>0</v>
      </c>
      <c r="AZ34" s="53">
        <f>'R5'!S31</f>
        <v>0</v>
      </c>
    </row>
    <row r="35" spans="2:52" ht="14.25" customHeight="1" thickBot="1" x14ac:dyDescent="0.2">
      <c r="B35" s="473"/>
      <c r="C35" s="474"/>
      <c r="D35" s="453" t="s">
        <v>18</v>
      </c>
      <c r="E35" s="454"/>
      <c r="F35" s="454"/>
      <c r="G35" s="454"/>
      <c r="H35" s="454"/>
      <c r="I35" s="454"/>
      <c r="J35" s="454"/>
      <c r="K35" s="454"/>
      <c r="L35" s="454"/>
      <c r="M35" s="454"/>
      <c r="N35" s="455"/>
      <c r="O35" s="287">
        <f>'H17'!O33</f>
        <v>0</v>
      </c>
      <c r="P35" s="92">
        <f>'H17'!S33</f>
        <v>0</v>
      </c>
      <c r="Q35" s="116">
        <f>'H18'!O33</f>
        <v>0</v>
      </c>
      <c r="R35" s="65">
        <f>'H18'!S33</f>
        <v>0</v>
      </c>
      <c r="S35" s="79">
        <f>'H19'!O33</f>
        <v>0</v>
      </c>
      <c r="T35" s="92">
        <f>'H19'!S33</f>
        <v>0</v>
      </c>
      <c r="U35" s="116">
        <f>'H20'!O33</f>
        <v>0</v>
      </c>
      <c r="V35" s="65">
        <f>'H20'!S33</f>
        <v>0</v>
      </c>
      <c r="W35" s="79">
        <f>'H21'!O33</f>
        <v>0</v>
      </c>
      <c r="X35" s="92">
        <f>'H21'!S33</f>
        <v>0</v>
      </c>
      <c r="Y35" s="116">
        <f>'H22'!O33</f>
        <v>0</v>
      </c>
      <c r="Z35" s="55">
        <f>'H22'!S33</f>
        <v>0</v>
      </c>
      <c r="AA35" s="116">
        <f>'H23'!O33</f>
        <v>0</v>
      </c>
      <c r="AB35" s="65">
        <f>'H23'!S33</f>
        <v>0</v>
      </c>
      <c r="AC35" s="79">
        <f>'H24'!O32</f>
        <v>0</v>
      </c>
      <c r="AD35" s="65">
        <f>'H24'!S32</f>
        <v>0</v>
      </c>
      <c r="AE35" s="79">
        <f>'H25'!O32</f>
        <v>0</v>
      </c>
      <c r="AF35" s="92">
        <f>'H25'!S32</f>
        <v>0</v>
      </c>
      <c r="AG35" s="116">
        <f>'H26'!O32</f>
        <v>0</v>
      </c>
      <c r="AH35" s="92">
        <f>'H26'!S32</f>
        <v>0</v>
      </c>
      <c r="AI35" s="115">
        <f>'H27'!O32</f>
        <v>0</v>
      </c>
      <c r="AJ35" s="61">
        <f>'H27'!S32</f>
        <v>0</v>
      </c>
      <c r="AK35" s="247">
        <f>'H28'!O32</f>
        <v>0</v>
      </c>
      <c r="AL35" s="253">
        <f>'H28'!S32</f>
        <v>0</v>
      </c>
      <c r="AM35" s="260">
        <f>'H29'!O32</f>
        <v>0</v>
      </c>
      <c r="AN35" s="271">
        <f>'H29'!S32</f>
        <v>0</v>
      </c>
      <c r="AO35" s="266">
        <f>'H30'!O32</f>
        <v>0</v>
      </c>
      <c r="AP35" s="255">
        <f>'H30'!S32</f>
        <v>0</v>
      </c>
      <c r="AQ35" s="260">
        <f>'R1'!O32</f>
        <v>0</v>
      </c>
      <c r="AR35" s="271">
        <f>'R1'!S32</f>
        <v>0</v>
      </c>
      <c r="AS35" s="266">
        <f>'R2'!O32</f>
        <v>0</v>
      </c>
      <c r="AT35" s="255">
        <f>'R2'!S32</f>
        <v>0</v>
      </c>
      <c r="AU35" s="256">
        <f>'R3'!O32</f>
        <v>0</v>
      </c>
      <c r="AV35" s="298">
        <f>'R3'!S32</f>
        <v>0</v>
      </c>
      <c r="AW35" s="77">
        <f>'R4'!O32</f>
        <v>0</v>
      </c>
      <c r="AX35" s="254">
        <f>'R4'!S32</f>
        <v>0</v>
      </c>
      <c r="AY35" s="77">
        <f>'R5'!O32</f>
        <v>0</v>
      </c>
      <c r="AZ35" s="300">
        <f>'R5'!S32</f>
        <v>0</v>
      </c>
    </row>
    <row r="36" spans="2:52" ht="14.25" customHeight="1" thickBot="1" x14ac:dyDescent="0.2">
      <c r="B36" s="475"/>
      <c r="C36" s="476"/>
      <c r="D36" s="462" t="s">
        <v>13</v>
      </c>
      <c r="E36" s="463"/>
      <c r="F36" s="463"/>
      <c r="G36" s="463"/>
      <c r="H36" s="463"/>
      <c r="I36" s="463"/>
      <c r="J36" s="463"/>
      <c r="K36" s="463"/>
      <c r="L36" s="463"/>
      <c r="M36" s="463"/>
      <c r="N36" s="464"/>
      <c r="O36" s="213"/>
      <c r="P36" s="102">
        <f>'H17'!S34</f>
        <v>0</v>
      </c>
      <c r="Q36" s="120"/>
      <c r="R36" s="93">
        <f>'H18'!S34</f>
        <v>0</v>
      </c>
      <c r="S36" s="120"/>
      <c r="T36" s="93">
        <f>'H19'!S34</f>
        <v>0</v>
      </c>
      <c r="U36" s="120"/>
      <c r="V36" s="66">
        <f>'H20'!S34</f>
        <v>0</v>
      </c>
      <c r="W36" s="80"/>
      <c r="X36" s="93">
        <f>'H21'!S34</f>
        <v>0</v>
      </c>
      <c r="Y36" s="120"/>
      <c r="Z36" s="56">
        <f>'H22'!S34</f>
        <v>0</v>
      </c>
      <c r="AA36" s="120"/>
      <c r="AB36" s="66">
        <f>'H23'!S34</f>
        <v>0</v>
      </c>
      <c r="AC36" s="80"/>
      <c r="AD36" s="66">
        <f>'H24'!S33</f>
        <v>0</v>
      </c>
      <c r="AE36" s="80"/>
      <c r="AF36" s="93">
        <f>'H25'!S33</f>
        <v>0</v>
      </c>
      <c r="AG36" s="120"/>
      <c r="AH36" s="93">
        <f>'H26'!S33</f>
        <v>0</v>
      </c>
      <c r="AI36" s="120"/>
      <c r="AJ36" s="56">
        <f>'H27'!S33</f>
        <v>0</v>
      </c>
      <c r="AK36" s="120"/>
      <c r="AL36" s="254">
        <f>'H28'!S33</f>
        <v>0</v>
      </c>
      <c r="AM36" s="261"/>
      <c r="AN36" s="272">
        <f>'H29'!S33</f>
        <v>0</v>
      </c>
      <c r="AO36" s="267"/>
      <c r="AP36" s="282">
        <f>'H30'!S33</f>
        <v>0</v>
      </c>
      <c r="AQ36" s="261"/>
      <c r="AR36" s="272">
        <f>'R1'!S33</f>
        <v>0</v>
      </c>
      <c r="AS36" s="267"/>
      <c r="AT36" s="282">
        <f>'R2'!S33</f>
        <v>0</v>
      </c>
      <c r="AU36" s="292"/>
      <c r="AV36" s="295">
        <f>'R3'!S33</f>
        <v>0</v>
      </c>
      <c r="AW36" s="292"/>
      <c r="AX36" s="282">
        <f>'R4'!S33</f>
        <v>0</v>
      </c>
      <c r="AY36" s="292"/>
      <c r="AZ36" s="299">
        <f>'R5'!S33</f>
        <v>0</v>
      </c>
    </row>
    <row r="37" spans="2:52" ht="13.5" customHeight="1" x14ac:dyDescent="0.15">
      <c r="B37" s="537" t="s">
        <v>68</v>
      </c>
      <c r="C37" s="538"/>
      <c r="D37" s="534" t="s">
        <v>27</v>
      </c>
      <c r="E37" s="535"/>
      <c r="F37" s="535"/>
      <c r="G37" s="535"/>
      <c r="H37" s="535"/>
      <c r="I37" s="535"/>
      <c r="J37" s="535"/>
      <c r="K37" s="535"/>
      <c r="L37" s="535"/>
      <c r="M37" s="535"/>
      <c r="N37" s="536"/>
      <c r="O37" s="214">
        <f>'H17'!O35</f>
        <v>0</v>
      </c>
      <c r="P37" s="100">
        <f>'H17'!S35</f>
        <v>0</v>
      </c>
      <c r="Q37" s="126">
        <f>'H18'!O35</f>
        <v>0</v>
      </c>
      <c r="R37" s="100">
        <f>'H18'!S35</f>
        <v>0</v>
      </c>
      <c r="S37" s="211">
        <f>'H19'!O35</f>
        <v>0</v>
      </c>
      <c r="T37" s="207">
        <f>'H19'!S35</f>
        <v>0</v>
      </c>
      <c r="U37" s="126">
        <f>'H20'!O35</f>
        <v>0</v>
      </c>
      <c r="V37" s="68">
        <f>'H20'!S35</f>
        <v>0</v>
      </c>
      <c r="W37" s="122">
        <f>'H21'!O35</f>
        <v>0</v>
      </c>
      <c r="X37" s="207">
        <f>'H21'!S35</f>
        <v>0</v>
      </c>
      <c r="Y37" s="126">
        <f>'H22'!O35</f>
        <v>0</v>
      </c>
      <c r="Z37" s="58">
        <f>'H22'!S35</f>
        <v>0</v>
      </c>
      <c r="AA37" s="126">
        <f>'H23'!O35</f>
        <v>0</v>
      </c>
      <c r="AB37" s="95">
        <f>'H23'!S35</f>
        <v>0</v>
      </c>
      <c r="AC37" s="98">
        <f>'H24'!O34</f>
        <v>0</v>
      </c>
      <c r="AD37" s="95">
        <f>'H24'!S34</f>
        <v>0</v>
      </c>
      <c r="AE37" s="98">
        <f>'H25'!O34</f>
        <v>0</v>
      </c>
      <c r="AF37" s="100">
        <f>'H25'!S34</f>
        <v>0</v>
      </c>
      <c r="AG37" s="98">
        <f>'H26'!O34</f>
        <v>0</v>
      </c>
      <c r="AH37" s="100">
        <f>'H26'!S34</f>
        <v>0</v>
      </c>
      <c r="AI37" s="126">
        <f>'H27'!O34</f>
        <v>0</v>
      </c>
      <c r="AJ37" s="95">
        <f>'H27'!S34</f>
        <v>0</v>
      </c>
      <c r="AK37" s="249">
        <f>'H28'!O34</f>
        <v>0</v>
      </c>
      <c r="AL37" s="252">
        <f>'H28'!S34</f>
        <v>0</v>
      </c>
      <c r="AM37" s="258">
        <f>'H29'!O34</f>
        <v>0</v>
      </c>
      <c r="AN37" s="90">
        <f>'H29'!S34</f>
        <v>0</v>
      </c>
      <c r="AO37" s="264">
        <f>'H30'!O34</f>
        <v>184205</v>
      </c>
      <c r="AP37" s="61">
        <f>'H30'!S34</f>
        <v>87497.375</v>
      </c>
      <c r="AQ37" s="258">
        <f>'R1'!O34</f>
        <v>172521</v>
      </c>
      <c r="AR37" s="90">
        <f>'R1'!S34</f>
        <v>80739.828000000009</v>
      </c>
      <c r="AS37" s="264">
        <f>'R2'!O34</f>
        <v>181714</v>
      </c>
      <c r="AT37" s="61">
        <f>'R2'!S34</f>
        <v>83043.29800000001</v>
      </c>
      <c r="AU37" s="77">
        <f>'R3'!O34</f>
        <v>138859</v>
      </c>
      <c r="AV37" s="296">
        <f>'R3'!S34</f>
        <v>62069.972999999998</v>
      </c>
      <c r="AW37" s="77">
        <f>'R4'!O34</f>
        <v>149400</v>
      </c>
      <c r="AX37" s="61">
        <f>'R4'!S34</f>
        <v>68275.8</v>
      </c>
      <c r="AY37" s="77">
        <f>'R5'!O34</f>
        <v>121765</v>
      </c>
      <c r="AZ37" s="53">
        <f>'R5'!S34</f>
        <v>55646.605000000003</v>
      </c>
    </row>
    <row r="38" spans="2:52" ht="14.25" customHeight="1" thickBot="1" x14ac:dyDescent="0.2">
      <c r="B38" s="539"/>
      <c r="C38" s="540"/>
      <c r="D38" s="527" t="s">
        <v>55</v>
      </c>
      <c r="E38" s="528"/>
      <c r="F38" s="528"/>
      <c r="G38" s="528"/>
      <c r="H38" s="528"/>
      <c r="I38" s="528"/>
      <c r="J38" s="528"/>
      <c r="K38" s="528"/>
      <c r="L38" s="528"/>
      <c r="M38" s="528"/>
      <c r="N38" s="529"/>
      <c r="O38" s="293">
        <f>'H17'!O36</f>
        <v>0</v>
      </c>
      <c r="P38" s="101">
        <f>'H17'!S36</f>
        <v>0</v>
      </c>
      <c r="Q38" s="127">
        <f>'H18'!O36</f>
        <v>0</v>
      </c>
      <c r="R38" s="101">
        <f>'H18'!S36</f>
        <v>0</v>
      </c>
      <c r="S38" s="212">
        <f>'H19'!O36</f>
        <v>0</v>
      </c>
      <c r="T38" s="208">
        <f>'H19'!S36</f>
        <v>0</v>
      </c>
      <c r="U38" s="127">
        <f>'H20'!O36</f>
        <v>0</v>
      </c>
      <c r="V38" s="208">
        <f>'H20'!S36</f>
        <v>0</v>
      </c>
      <c r="W38" s="212">
        <f>'H21'!O36</f>
        <v>0</v>
      </c>
      <c r="X38" s="208">
        <f>'H21'!S36</f>
        <v>0</v>
      </c>
      <c r="Y38" s="127">
        <f>'H22'!O36</f>
        <v>0</v>
      </c>
      <c r="Z38" s="59">
        <f>'H22'!S36</f>
        <v>0</v>
      </c>
      <c r="AA38" s="127">
        <f>'H23'!O36</f>
        <v>0</v>
      </c>
      <c r="AB38" s="96">
        <f>'H23'!S36</f>
        <v>0</v>
      </c>
      <c r="AC38" s="99">
        <f>'H24'!O35</f>
        <v>0</v>
      </c>
      <c r="AD38" s="96">
        <f>'H24'!S35</f>
        <v>0</v>
      </c>
      <c r="AE38" s="99">
        <f>'H25'!O35</f>
        <v>0</v>
      </c>
      <c r="AF38" s="101">
        <f>'H25'!S35</f>
        <v>0</v>
      </c>
      <c r="AG38" s="99">
        <f>'H26'!O35</f>
        <v>0</v>
      </c>
      <c r="AH38" s="101">
        <f>'H26'!S35</f>
        <v>0</v>
      </c>
      <c r="AI38" s="127">
        <f>'H27'!O35</f>
        <v>0</v>
      </c>
      <c r="AJ38" s="96">
        <f>'H27'!S35</f>
        <v>0</v>
      </c>
      <c r="AK38" s="99">
        <f>'H28'!O35</f>
        <v>0</v>
      </c>
      <c r="AL38" s="255">
        <f>'H28'!S35</f>
        <v>0</v>
      </c>
      <c r="AM38" s="260">
        <f>'H29'!O35</f>
        <v>0</v>
      </c>
      <c r="AN38" s="271">
        <f>'H29'!S35</f>
        <v>0</v>
      </c>
      <c r="AO38" s="266">
        <f>'H30'!O35</f>
        <v>0</v>
      </c>
      <c r="AP38" s="255">
        <f>'H30'!S35</f>
        <v>0</v>
      </c>
      <c r="AQ38" s="260">
        <f>'R1'!O35</f>
        <v>0</v>
      </c>
      <c r="AR38" s="271">
        <f>'R1'!S35</f>
        <v>0</v>
      </c>
      <c r="AS38" s="266">
        <f>'R2'!O35</f>
        <v>0</v>
      </c>
      <c r="AT38" s="255">
        <f>'R2'!S35</f>
        <v>0</v>
      </c>
      <c r="AU38" s="256">
        <f>'R3'!O35</f>
        <v>0</v>
      </c>
      <c r="AV38" s="298">
        <f>'R3'!S35</f>
        <v>0</v>
      </c>
      <c r="AW38" s="77">
        <f>'R4'!O35</f>
        <v>0</v>
      </c>
      <c r="AX38" s="254">
        <f>'R4'!S35</f>
        <v>0</v>
      </c>
      <c r="AY38" s="77">
        <f>'R5'!O35</f>
        <v>0</v>
      </c>
      <c r="AZ38" s="300">
        <f>'R5'!S35</f>
        <v>0</v>
      </c>
    </row>
    <row r="39" spans="2:52" ht="14.25" thickBot="1" x14ac:dyDescent="0.2">
      <c r="B39" s="541"/>
      <c r="C39" s="542"/>
      <c r="D39" s="462" t="s">
        <v>13</v>
      </c>
      <c r="E39" s="463"/>
      <c r="F39" s="463"/>
      <c r="G39" s="463"/>
      <c r="H39" s="463"/>
      <c r="I39" s="463"/>
      <c r="J39" s="463"/>
      <c r="K39" s="463"/>
      <c r="L39" s="463"/>
      <c r="M39" s="463"/>
      <c r="N39" s="464"/>
      <c r="O39" s="215"/>
      <c r="P39" s="102">
        <f>'H17'!S37</f>
        <v>0</v>
      </c>
      <c r="Q39" s="210"/>
      <c r="R39" s="102">
        <f>'H18'!S37</f>
        <v>0</v>
      </c>
      <c r="S39" s="120"/>
      <c r="T39" s="93">
        <f>'H19'!S37</f>
        <v>0</v>
      </c>
      <c r="U39" s="129"/>
      <c r="V39" s="93">
        <f>'H20'!S37</f>
        <v>0</v>
      </c>
      <c r="W39" s="120"/>
      <c r="X39" s="93">
        <f>'H21'!S37</f>
        <v>0</v>
      </c>
      <c r="Y39" s="128"/>
      <c r="Z39" s="56">
        <f>'H22'!S37</f>
        <v>0</v>
      </c>
      <c r="AA39" s="128"/>
      <c r="AB39" s="97">
        <f>'H23'!S37</f>
        <v>0</v>
      </c>
      <c r="AC39" s="129"/>
      <c r="AD39" s="97">
        <f>'H24'!S36</f>
        <v>0</v>
      </c>
      <c r="AE39" s="129"/>
      <c r="AF39" s="102">
        <f>'H25'!S36</f>
        <v>0</v>
      </c>
      <c r="AG39" s="129"/>
      <c r="AH39" s="102">
        <f>'H26'!S36</f>
        <v>0</v>
      </c>
      <c r="AI39" s="128"/>
      <c r="AJ39" s="97">
        <f>'H27'!S36</f>
        <v>0</v>
      </c>
      <c r="AK39" s="80"/>
      <c r="AL39" s="272">
        <f>'H28'!S36</f>
        <v>0</v>
      </c>
      <c r="AM39" s="261"/>
      <c r="AN39" s="274">
        <f>'H29'!S36</f>
        <v>0</v>
      </c>
      <c r="AO39" s="267"/>
      <c r="AP39" s="282">
        <f>'H30'!S36</f>
        <v>87497.375</v>
      </c>
      <c r="AQ39" s="261"/>
      <c r="AR39" s="272">
        <f>'R1'!S36</f>
        <v>80739.828000000009</v>
      </c>
      <c r="AS39" s="267"/>
      <c r="AT39" s="282">
        <f>'R2'!S36</f>
        <v>83043.29800000001</v>
      </c>
      <c r="AU39" s="292"/>
      <c r="AV39" s="295">
        <f>'R3'!S36</f>
        <v>62069.972999999998</v>
      </c>
      <c r="AW39" s="292"/>
      <c r="AX39" s="282">
        <f>'R4'!S36</f>
        <v>68275.8</v>
      </c>
      <c r="AY39" s="292"/>
      <c r="AZ39" s="299">
        <f>'R5'!S36</f>
        <v>55646.605000000003</v>
      </c>
    </row>
    <row r="40" spans="2:52" ht="14.25" customHeight="1" thickBot="1" x14ac:dyDescent="0.2">
      <c r="B40" s="471" t="s">
        <v>155</v>
      </c>
      <c r="C40" s="525"/>
      <c r="D40" s="525"/>
      <c r="E40" s="525"/>
      <c r="F40" s="525"/>
      <c r="G40" s="525"/>
      <c r="H40" s="525"/>
      <c r="I40" s="525"/>
      <c r="J40" s="525"/>
      <c r="K40" s="525"/>
      <c r="L40" s="525"/>
      <c r="M40" s="525"/>
      <c r="N40" s="526"/>
      <c r="O40" s="231"/>
      <c r="P40" s="239">
        <f>'H17'!S38</f>
        <v>0</v>
      </c>
      <c r="Q40" s="232"/>
      <c r="R40" s="239">
        <f>'H18'!S38</f>
        <v>0</v>
      </c>
      <c r="S40" s="233"/>
      <c r="T40" s="240">
        <f>'H19'!S38</f>
        <v>0</v>
      </c>
      <c r="U40" s="234"/>
      <c r="V40" s="239">
        <f>'H20'!S38</f>
        <v>0</v>
      </c>
      <c r="W40" s="233"/>
      <c r="X40" s="240">
        <f>'H21'!S38</f>
        <v>0</v>
      </c>
      <c r="Y40" s="235"/>
      <c r="Z40" s="241">
        <f>'H22'!S38</f>
        <v>0</v>
      </c>
      <c r="AA40" s="235"/>
      <c r="AB40" s="239">
        <f>'H23'!S38</f>
        <v>0</v>
      </c>
      <c r="AC40" s="236"/>
      <c r="AD40" s="242">
        <f>'H24'!S37</f>
        <v>0</v>
      </c>
      <c r="AE40" s="236"/>
      <c r="AF40" s="239">
        <f>'H25'!S37</f>
        <v>0</v>
      </c>
      <c r="AG40" s="236"/>
      <c r="AH40" s="239">
        <f>'H26'!S37</f>
        <v>0</v>
      </c>
      <c r="AI40" s="235"/>
      <c r="AJ40" s="242">
        <f>'H27'!S37</f>
        <v>0</v>
      </c>
      <c r="AK40" s="273"/>
      <c r="AL40" s="275">
        <f>'H28'!S37</f>
        <v>0</v>
      </c>
      <c r="AM40" s="261"/>
      <c r="AN40" s="274">
        <f>'H29'!S37</f>
        <v>0</v>
      </c>
      <c r="AO40" s="267"/>
      <c r="AP40" s="282">
        <f>'H30'!S37</f>
        <v>427113.87500000006</v>
      </c>
      <c r="AQ40" s="261"/>
      <c r="AR40" s="272">
        <f>'R1'!S37</f>
        <v>409997.80800000008</v>
      </c>
      <c r="AS40" s="267"/>
      <c r="AT40" s="282">
        <f>'R2'!S37</f>
        <v>416649.17800000001</v>
      </c>
      <c r="AU40" s="292"/>
      <c r="AV40" s="295">
        <f>'R3'!S37</f>
        <v>329180.31300000002</v>
      </c>
      <c r="AW40" s="292"/>
      <c r="AX40" s="282">
        <f>'R4'!S37</f>
        <v>328272.77999999997</v>
      </c>
      <c r="AY40" s="292"/>
      <c r="AZ40" s="299">
        <f>'R5'!S37</f>
        <v>320918.87499999994</v>
      </c>
    </row>
    <row r="41" spans="2:52" s="228" customFormat="1" ht="14.25" thickBot="1" x14ac:dyDescent="0.2">
      <c r="B41" s="522" t="s">
        <v>69</v>
      </c>
      <c r="C41" s="523"/>
      <c r="D41" s="523"/>
      <c r="E41" s="523"/>
      <c r="F41" s="523"/>
      <c r="G41" s="523"/>
      <c r="H41" s="523"/>
      <c r="I41" s="523"/>
      <c r="J41" s="523"/>
      <c r="K41" s="523"/>
      <c r="L41" s="523"/>
      <c r="M41" s="523"/>
      <c r="N41" s="524"/>
      <c r="O41" s="514" t="s">
        <v>174</v>
      </c>
      <c r="P41" s="515"/>
      <c r="Q41" s="445" t="e">
        <f>IF(P40="","",ROUND((P40-R40)*100/P40,1))</f>
        <v>#DIV/0!</v>
      </c>
      <c r="R41" s="443"/>
      <c r="S41" s="445" t="e">
        <f>IF(R40="","",ROUND((R40-T40)*100/R40,1))</f>
        <v>#DIV/0!</v>
      </c>
      <c r="T41" s="443"/>
      <c r="U41" s="445" t="e">
        <f>IF(T40="","",ROUND((T40-V40)*100/T40,1))</f>
        <v>#DIV/0!</v>
      </c>
      <c r="V41" s="443"/>
      <c r="W41" s="445" t="e">
        <f>IF(V40="","",ROUND((V40-X40)*100/V40,1))</f>
        <v>#DIV/0!</v>
      </c>
      <c r="X41" s="443"/>
      <c r="Y41" s="445" t="e">
        <f>IF(X40="","",ROUND((X40-Z40)*100/X40,1))</f>
        <v>#DIV/0!</v>
      </c>
      <c r="Z41" s="443"/>
      <c r="AA41" s="445" t="e">
        <f>IF(Z40="","",ROUND((Z40-AB40)*100/Z40,1))</f>
        <v>#DIV/0!</v>
      </c>
      <c r="AB41" s="443"/>
      <c r="AC41" s="445" t="e">
        <f>IF(AB40="","",ROUND((AB40-AD40)*100/AB40,1))</f>
        <v>#DIV/0!</v>
      </c>
      <c r="AD41" s="443"/>
      <c r="AE41" s="445" t="e">
        <f>IF(AD40="","",ROUND((AD40-AF40)*100/AD40,1))</f>
        <v>#DIV/0!</v>
      </c>
      <c r="AF41" s="443"/>
      <c r="AG41" s="445" t="e">
        <f>IF(AF40="","",ROUND((AF40-AH40)*100/AF40,1))</f>
        <v>#DIV/0!</v>
      </c>
      <c r="AH41" s="443"/>
      <c r="AI41" s="445" t="e">
        <f>IF(AH40="","",ROUND((AH40-AJ40)*100/AH40,1))</f>
        <v>#DIV/0!</v>
      </c>
      <c r="AJ41" s="443"/>
      <c r="AK41" s="445" t="e">
        <f>IF(AJ40="","",ROUND((AJ40-AL40)*100/AJ40,1))</f>
        <v>#DIV/0!</v>
      </c>
      <c r="AL41" s="545"/>
      <c r="AM41" s="543" t="e">
        <f>IF(AL40="","",ROUND((AL40-AN40)*100/AL40,1))</f>
        <v>#DIV/0!</v>
      </c>
      <c r="AN41" s="544"/>
      <c r="AO41" s="445" t="e">
        <f>IF(AN40="","",ROUND((AN40-AP40)*100/AN40,1))</f>
        <v>#DIV/0!</v>
      </c>
      <c r="AP41" s="443"/>
      <c r="AQ41" s="445">
        <f>IF(AP40="","",ROUND((AP40-AR40)*100/AP40,1))</f>
        <v>4</v>
      </c>
      <c r="AR41" s="443"/>
      <c r="AS41" s="445">
        <f>IF(AR40="","",ROUND((AR40-AT40)*100/AR40,1))</f>
        <v>-1.6</v>
      </c>
      <c r="AT41" s="545"/>
      <c r="AU41" s="442">
        <f>IF(AT40="","",ROUND((AT40-AV40)*100/AT40,1))</f>
        <v>21</v>
      </c>
      <c r="AV41" s="451"/>
      <c r="AW41" s="442">
        <f>IF(AV40="","",ROUND((AV40-AX40)*100/AV40,1))</f>
        <v>0.3</v>
      </c>
      <c r="AX41" s="545"/>
      <c r="AY41" s="442">
        <f>IF(AX40="","",ROUND((AX40-AZ40)*100/AX40,1))</f>
        <v>2.2000000000000002</v>
      </c>
      <c r="AZ41" s="443"/>
    </row>
    <row r="42" spans="2:52" ht="14.25" thickBot="1" x14ac:dyDescent="0.2">
      <c r="O42" s="114"/>
      <c r="P42" s="114"/>
      <c r="Q42" s="114"/>
      <c r="R42" s="114"/>
      <c r="S42" s="114"/>
      <c r="T42" s="114"/>
      <c r="U42" s="114"/>
      <c r="V42" s="114"/>
      <c r="W42" s="114"/>
      <c r="X42" s="114"/>
      <c r="Y42" s="114"/>
      <c r="Z42" s="114"/>
      <c r="AA42" s="217"/>
      <c r="AB42" s="219"/>
      <c r="AC42" s="114"/>
      <c r="AD42" s="219"/>
      <c r="AM42" s="301"/>
      <c r="AN42" s="302"/>
      <c r="AO42" s="303"/>
      <c r="AP42" s="302"/>
      <c r="AQ42" s="306"/>
      <c r="AR42" s="307"/>
      <c r="AS42" s="238" t="s">
        <v>160</v>
      </c>
      <c r="AT42" s="285" t="e">
        <f>ROUND((AC41+AE41+AG41+AI41+AK41+AM41+AO41+AQ41+AS41+AU41+AW41+AY41)/12,1)</f>
        <v>#DIV/0!</v>
      </c>
      <c r="AU42" s="238" t="s">
        <v>95</v>
      </c>
      <c r="AV42" s="243" t="e">
        <f>ROUND((AI41+AK41+AM41+AO41+AQ41+AS41+AU41+AW41+AY41)/9,1)</f>
        <v>#DIV/0!</v>
      </c>
      <c r="AW42" s="238" t="s">
        <v>94</v>
      </c>
      <c r="AX42" s="305" t="e">
        <f>ROUND((AO41+AQ41+AS41+AU41+AW41+AY41)/6,1)</f>
        <v>#DIV/0!</v>
      </c>
      <c r="AY42" s="238" t="s">
        <v>93</v>
      </c>
      <c r="AZ42" s="243">
        <f>ROUND((AU41+AW41+AY41)/3,1)</f>
        <v>7.8</v>
      </c>
    </row>
    <row r="43" spans="2:52" x14ac:dyDescent="0.15">
      <c r="O43" s="114"/>
      <c r="P43" s="114"/>
      <c r="Q43" s="114"/>
      <c r="R43" s="114"/>
      <c r="S43" s="114"/>
      <c r="T43" s="114"/>
      <c r="U43" s="114"/>
      <c r="V43" s="114"/>
      <c r="W43" s="114"/>
      <c r="X43" s="114"/>
      <c r="Y43" s="114"/>
      <c r="Z43" s="114"/>
      <c r="AA43" s="217"/>
      <c r="AB43" s="219"/>
      <c r="AC43" s="217"/>
      <c r="AD43" s="228"/>
    </row>
  </sheetData>
  <sheetProtection selectLockedCells="1"/>
  <mergeCells count="102">
    <mergeCell ref="AS41:AT41"/>
    <mergeCell ref="AK6:AK7"/>
    <mergeCell ref="AK41:AL41"/>
    <mergeCell ref="AW5:AX5"/>
    <mergeCell ref="AW6:AW7"/>
    <mergeCell ref="AW41:AX41"/>
    <mergeCell ref="AO5:AP5"/>
    <mergeCell ref="AO6:AO7"/>
    <mergeCell ref="AO41:AP41"/>
    <mergeCell ref="AA5:AB5"/>
    <mergeCell ref="S6:S7"/>
    <mergeCell ref="AG5:AH5"/>
    <mergeCell ref="AG6:AG7"/>
    <mergeCell ref="AG41:AH41"/>
    <mergeCell ref="AC5:AD5"/>
    <mergeCell ref="AQ5:AR5"/>
    <mergeCell ref="AQ6:AQ7"/>
    <mergeCell ref="AE41:AF41"/>
    <mergeCell ref="S41:T41"/>
    <mergeCell ref="W5:X5"/>
    <mergeCell ref="U6:U7"/>
    <mergeCell ref="U41:V41"/>
    <mergeCell ref="AM5:AN5"/>
    <mergeCell ref="AM6:AM7"/>
    <mergeCell ref="AM41:AN41"/>
    <mergeCell ref="AQ41:AR41"/>
    <mergeCell ref="B41:N41"/>
    <mergeCell ref="B40:N40"/>
    <mergeCell ref="D38:N38"/>
    <mergeCell ref="H21:N21"/>
    <mergeCell ref="D14:N14"/>
    <mergeCell ref="D33:N33"/>
    <mergeCell ref="D34:N34"/>
    <mergeCell ref="W6:W7"/>
    <mergeCell ref="D29:N29"/>
    <mergeCell ref="H24:N24"/>
    <mergeCell ref="D37:N37"/>
    <mergeCell ref="D36:N36"/>
    <mergeCell ref="Q41:R41"/>
    <mergeCell ref="B37:C39"/>
    <mergeCell ref="B2:F3"/>
    <mergeCell ref="B5:N7"/>
    <mergeCell ref="D28:N28"/>
    <mergeCell ref="D11:N11"/>
    <mergeCell ref="G2:N3"/>
    <mergeCell ref="H23:N23"/>
    <mergeCell ref="D39:N39"/>
    <mergeCell ref="U5:V5"/>
    <mergeCell ref="D17:N17"/>
    <mergeCell ref="O5:P5"/>
    <mergeCell ref="D10:N10"/>
    <mergeCell ref="Q5:R5"/>
    <mergeCell ref="D26:N26"/>
    <mergeCell ref="D8:N8"/>
    <mergeCell ref="D16:N16"/>
    <mergeCell ref="H22:N22"/>
    <mergeCell ref="D32:N32"/>
    <mergeCell ref="D22:G24"/>
    <mergeCell ref="D35:N35"/>
    <mergeCell ref="S5:T5"/>
    <mergeCell ref="B32:C36"/>
    <mergeCell ref="H19:N19"/>
    <mergeCell ref="D20:G21"/>
    <mergeCell ref="D27:N27"/>
    <mergeCell ref="D15:N15"/>
    <mergeCell ref="D13:N13"/>
    <mergeCell ref="B8:C31"/>
    <mergeCell ref="D18:G19"/>
    <mergeCell ref="H18:N18"/>
    <mergeCell ref="D30:N30"/>
    <mergeCell ref="D25:N25"/>
    <mergeCell ref="D9:N9"/>
    <mergeCell ref="D31:N31"/>
    <mergeCell ref="H20:N20"/>
    <mergeCell ref="D12:N12"/>
    <mergeCell ref="Q6:Q7"/>
    <mergeCell ref="AC6:AC7"/>
    <mergeCell ref="O6:O7"/>
    <mergeCell ref="AE5:AF5"/>
    <mergeCell ref="AY5:AZ5"/>
    <mergeCell ref="AY6:AY7"/>
    <mergeCell ref="AY41:AZ41"/>
    <mergeCell ref="O1:U1"/>
    <mergeCell ref="Y41:Z41"/>
    <mergeCell ref="Y6:Y7"/>
    <mergeCell ref="Y5:Z5"/>
    <mergeCell ref="AA1:AG1"/>
    <mergeCell ref="AA6:AA7"/>
    <mergeCell ref="AU5:AV5"/>
    <mergeCell ref="AU6:AU7"/>
    <mergeCell ref="AU41:AV41"/>
    <mergeCell ref="AS5:AT5"/>
    <mergeCell ref="AS6:AS7"/>
    <mergeCell ref="AI5:AJ5"/>
    <mergeCell ref="AI6:AI7"/>
    <mergeCell ref="AI41:AJ41"/>
    <mergeCell ref="AE6:AE7"/>
    <mergeCell ref="O41:P41"/>
    <mergeCell ref="AC41:AD41"/>
    <mergeCell ref="AA41:AB41"/>
    <mergeCell ref="W41:X41"/>
    <mergeCell ref="AK5:AL5"/>
  </mergeCells>
  <phoneticPr fontId="2"/>
  <conditionalFormatting sqref="P8:P40 R8:R40 T8:T40 V8:V40 X8:X40 Z8:AB40 AD8:AD40 AF8:AF40 AH8:AH40 O8:O41 Q8:Q41 S8:S41 U8:U41 W8:W41 Y8:Y41 AA8:AA41 AC8:AC41 AE8:AE41 AG8:AG41 AI36:AI41">
    <cfRule type="cellIs" dxfId="30" priority="57" stopIfTrue="1" operator="equal">
      <formula>0</formula>
    </cfRule>
  </conditionalFormatting>
  <conditionalFormatting sqref="AI8:AJ35">
    <cfRule type="cellIs" dxfId="29" priority="41" stopIfTrue="1" operator="equal">
      <formula>0</formula>
    </cfRule>
  </conditionalFormatting>
  <conditionalFormatting sqref="AJ36:AJ40">
    <cfRule type="cellIs" dxfId="28" priority="43" stopIfTrue="1" operator="equal">
      <formula>0</formula>
    </cfRule>
  </conditionalFormatting>
  <conditionalFormatting sqref="AK26:AK41">
    <cfRule type="cellIs" dxfId="27" priority="39" stopIfTrue="1" operator="equal">
      <formula>0</formula>
    </cfRule>
  </conditionalFormatting>
  <conditionalFormatting sqref="AK8:AL25">
    <cfRule type="cellIs" dxfId="26" priority="40" stopIfTrue="1" operator="equal">
      <formula>0</formula>
    </cfRule>
  </conditionalFormatting>
  <conditionalFormatting sqref="AL26:AL40">
    <cfRule type="cellIs" dxfId="25" priority="33" stopIfTrue="1" operator="equal">
      <formula>0</formula>
    </cfRule>
  </conditionalFormatting>
  <conditionalFormatting sqref="AM30:AM41 AO30:AO41">
    <cfRule type="cellIs" dxfId="24" priority="35" stopIfTrue="1" operator="equal">
      <formula>0</formula>
    </cfRule>
  </conditionalFormatting>
  <conditionalFormatting sqref="AM8:AT29">
    <cfRule type="cellIs" dxfId="23" priority="21" stopIfTrue="1" operator="equal">
      <formula>0</formula>
    </cfRule>
  </conditionalFormatting>
  <conditionalFormatting sqref="AN30:AN40 AP30:AP40">
    <cfRule type="cellIs" dxfId="22" priority="36" stopIfTrue="1" operator="equal">
      <formula>0</formula>
    </cfRule>
  </conditionalFormatting>
  <conditionalFormatting sqref="AQ30:AQ41">
    <cfRule type="cellIs" dxfId="21" priority="26" stopIfTrue="1" operator="equal">
      <formula>0</formula>
    </cfRule>
  </conditionalFormatting>
  <conditionalFormatting sqref="AR30:AR40">
    <cfRule type="cellIs" dxfId="20" priority="27" stopIfTrue="1" operator="equal">
      <formula>0</formula>
    </cfRule>
  </conditionalFormatting>
  <conditionalFormatting sqref="AS30:AS41">
    <cfRule type="cellIs" dxfId="19" priority="22" stopIfTrue="1" operator="equal">
      <formula>0</formula>
    </cfRule>
  </conditionalFormatting>
  <conditionalFormatting sqref="AT30:AT40">
    <cfRule type="cellIs" dxfId="18" priority="23" stopIfTrue="1" operator="equal">
      <formula>0</formula>
    </cfRule>
  </conditionalFormatting>
  <conditionalFormatting sqref="AU31:AU41">
    <cfRule type="cellIs" dxfId="17" priority="17" stopIfTrue="1" operator="equal">
      <formula>0</formula>
    </cfRule>
  </conditionalFormatting>
  <conditionalFormatting sqref="AU8:AV30">
    <cfRule type="cellIs" dxfId="16" priority="18" stopIfTrue="1" operator="equal">
      <formula>0</formula>
    </cfRule>
  </conditionalFormatting>
  <conditionalFormatting sqref="AV31:AV40">
    <cfRule type="cellIs" dxfId="15" priority="20" stopIfTrue="1" operator="equal">
      <formula>0</formula>
    </cfRule>
  </conditionalFormatting>
  <conditionalFormatting sqref="AW8:AW41">
    <cfRule type="cellIs" dxfId="14" priority="10" stopIfTrue="1" operator="equal">
      <formula>0</formula>
    </cfRule>
  </conditionalFormatting>
  <conditionalFormatting sqref="AX8:AX40">
    <cfRule type="cellIs" dxfId="13" priority="9" stopIfTrue="1" operator="equal">
      <formula>0</formula>
    </cfRule>
  </conditionalFormatting>
  <conditionalFormatting sqref="AY8:AY41">
    <cfRule type="cellIs" dxfId="12" priority="2" stopIfTrue="1" operator="equal">
      <formula>0</formula>
    </cfRule>
  </conditionalFormatting>
  <conditionalFormatting sqref="AZ8:AZ40">
    <cfRule type="cellIs" dxfId="11"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scale="75" orientation="landscape" r:id="rId1"/>
  <headerFooter alignWithMargins="0"/>
  <colBreaks count="1" manualBreakCount="1">
    <brk id="38" max="42"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0D34F-DE17-495E-9BF7-9F543A816626}">
  <dimension ref="B1:AZ34"/>
  <sheetViews>
    <sheetView view="pageBreakPreview" zoomScaleNormal="100" zoomScaleSheetLayoutView="100" workbookViewId="0">
      <pane xSplit="14" ySplit="7" topLeftCell="AP8" activePane="bottomRight" state="frozen"/>
      <selection activeCell="H50" sqref="H50:K50"/>
      <selection pane="topRight" activeCell="H50" sqref="H50:K50"/>
      <selection pane="bottomLeft" activeCell="H50" sqref="H50:K50"/>
      <selection pane="bottomRight" activeCell="AZ39" sqref="AZ39"/>
    </sheetView>
  </sheetViews>
  <sheetFormatPr defaultRowHeight="13.5" x14ac:dyDescent="0.15"/>
  <cols>
    <col min="1" max="1" width="2.125" style="103" customWidth="1"/>
    <col min="2" max="7" width="2" style="103" customWidth="1"/>
    <col min="8" max="12" width="3" style="103" customWidth="1"/>
    <col min="13" max="13" width="2.5" style="103" customWidth="1"/>
    <col min="14" max="14" width="0.875" style="103" customWidth="1"/>
    <col min="15" max="48" width="11.125" style="103" customWidth="1"/>
    <col min="49" max="49" width="7.625" style="103" bestFit="1" customWidth="1"/>
    <col min="50" max="50" width="11.125" style="103" bestFit="1" customWidth="1"/>
    <col min="51" max="51" width="7.625" style="103" bestFit="1" customWidth="1"/>
    <col min="52" max="52" width="11.125" style="103" bestFit="1" customWidth="1"/>
    <col min="53" max="16384" width="9" style="103"/>
  </cols>
  <sheetData>
    <row r="1" spans="2:52" ht="22.5" customHeight="1" thickBot="1" x14ac:dyDescent="0.2">
      <c r="C1" s="104"/>
      <c r="D1" s="104"/>
      <c r="E1" s="104"/>
      <c r="F1" s="104"/>
      <c r="G1" s="104"/>
      <c r="H1" s="104"/>
      <c r="I1" s="104"/>
      <c r="J1" s="104"/>
      <c r="K1" s="104"/>
      <c r="L1" s="104"/>
      <c r="M1" s="104"/>
      <c r="N1" s="104"/>
      <c r="O1" s="444" t="s">
        <v>99</v>
      </c>
      <c r="P1" s="444"/>
      <c r="Q1" s="444"/>
      <c r="R1" s="444"/>
      <c r="S1" s="444"/>
      <c r="T1" s="444"/>
      <c r="U1" s="444"/>
      <c r="V1" s="104"/>
      <c r="W1" s="104"/>
      <c r="X1" s="104"/>
      <c r="Y1" s="104"/>
      <c r="Z1" s="104"/>
      <c r="AA1" s="444" t="s">
        <v>109</v>
      </c>
      <c r="AB1" s="444"/>
      <c r="AC1" s="444"/>
      <c r="AD1" s="444"/>
      <c r="AE1" s="444"/>
      <c r="AF1" s="444"/>
      <c r="AG1" s="444"/>
    </row>
    <row r="2" spans="2:52" ht="10.5" customHeight="1" x14ac:dyDescent="0.15">
      <c r="B2" s="492" t="s">
        <v>53</v>
      </c>
      <c r="C2" s="493"/>
      <c r="D2" s="493"/>
      <c r="E2" s="493"/>
      <c r="F2" s="494"/>
      <c r="G2" s="504"/>
      <c r="H2" s="505"/>
      <c r="I2" s="505"/>
      <c r="J2" s="505"/>
      <c r="K2" s="505"/>
      <c r="L2" s="505"/>
      <c r="M2" s="505"/>
      <c r="N2" s="506"/>
      <c r="O2" s="105"/>
      <c r="P2" s="105"/>
      <c r="Q2" s="105"/>
      <c r="S2" s="105"/>
      <c r="T2" s="105"/>
      <c r="U2" s="105"/>
      <c r="W2" s="105"/>
      <c r="X2" s="105"/>
      <c r="Y2" s="105"/>
      <c r="Z2" s="105"/>
      <c r="AA2" s="105"/>
      <c r="AC2" s="105"/>
      <c r="AD2" s="105"/>
      <c r="AE2" s="105"/>
      <c r="AF2" s="105"/>
      <c r="AG2" s="105"/>
      <c r="AH2" s="105"/>
      <c r="AI2" s="105"/>
      <c r="AJ2" s="105"/>
    </row>
    <row r="3" spans="2:52" ht="14.25" thickBot="1" x14ac:dyDescent="0.2">
      <c r="B3" s="495"/>
      <c r="C3" s="496"/>
      <c r="D3" s="496"/>
      <c r="E3" s="496"/>
      <c r="F3" s="497"/>
      <c r="G3" s="507"/>
      <c r="H3" s="508"/>
      <c r="I3" s="508"/>
      <c r="J3" s="508"/>
      <c r="K3" s="508"/>
      <c r="L3" s="508"/>
      <c r="M3" s="508"/>
      <c r="N3" s="509"/>
      <c r="O3" s="106"/>
      <c r="P3" s="19"/>
      <c r="Q3" s="1" t="s">
        <v>26</v>
      </c>
      <c r="T3" s="107"/>
      <c r="U3" s="107"/>
      <c r="X3" s="107"/>
      <c r="Y3" s="106"/>
      <c r="AB3" s="19"/>
      <c r="AC3" s="1" t="s">
        <v>26</v>
      </c>
      <c r="AD3" s="107"/>
      <c r="AF3" s="107"/>
      <c r="AH3" s="107"/>
      <c r="AJ3" s="107"/>
    </row>
    <row r="4" spans="2:52" ht="7.5" customHeight="1" thickBot="1" x14ac:dyDescent="0.2">
      <c r="B4" s="107"/>
      <c r="C4" s="107"/>
      <c r="D4" s="107"/>
      <c r="E4" s="107"/>
      <c r="F4" s="107"/>
      <c r="G4" s="107"/>
      <c r="H4" s="107"/>
      <c r="I4" s="107"/>
      <c r="J4" s="107"/>
      <c r="K4" s="107"/>
      <c r="L4" s="107"/>
      <c r="M4" s="107"/>
      <c r="N4" s="107"/>
      <c r="O4" s="107"/>
      <c r="P4" s="107"/>
      <c r="Q4" s="107"/>
      <c r="S4" s="107"/>
      <c r="T4" s="107"/>
      <c r="U4" s="107"/>
      <c r="W4" s="107"/>
      <c r="X4" s="107"/>
      <c r="Y4" s="107"/>
      <c r="Z4" s="107"/>
      <c r="AA4" s="107"/>
      <c r="AC4" s="107"/>
      <c r="AD4" s="107"/>
      <c r="AE4" s="107"/>
      <c r="AF4" s="107"/>
      <c r="AG4" s="107"/>
      <c r="AH4" s="107"/>
      <c r="AI4" s="107"/>
      <c r="AJ4" s="107"/>
    </row>
    <row r="5" spans="2:52" x14ac:dyDescent="0.15">
      <c r="B5" s="498" t="s">
        <v>0</v>
      </c>
      <c r="C5" s="499"/>
      <c r="D5" s="499"/>
      <c r="E5" s="499"/>
      <c r="F5" s="499"/>
      <c r="G5" s="499"/>
      <c r="H5" s="499"/>
      <c r="I5" s="499"/>
      <c r="J5" s="499"/>
      <c r="K5" s="499"/>
      <c r="L5" s="499"/>
      <c r="M5" s="499"/>
      <c r="N5" s="500"/>
      <c r="O5" s="448" t="s">
        <v>85</v>
      </c>
      <c r="P5" s="438"/>
      <c r="Q5" s="437" t="s">
        <v>86</v>
      </c>
      <c r="R5" s="438"/>
      <c r="S5" s="437" t="s">
        <v>87</v>
      </c>
      <c r="T5" s="438"/>
      <c r="U5" s="437" t="s">
        <v>88</v>
      </c>
      <c r="V5" s="438"/>
      <c r="W5" s="437" t="s">
        <v>89</v>
      </c>
      <c r="X5" s="437"/>
      <c r="Y5" s="448" t="s">
        <v>70</v>
      </c>
      <c r="Z5" s="449"/>
      <c r="AA5" s="448" t="s">
        <v>71</v>
      </c>
      <c r="AB5" s="438"/>
      <c r="AC5" s="437" t="s">
        <v>72</v>
      </c>
      <c r="AD5" s="438"/>
      <c r="AE5" s="437" t="s">
        <v>73</v>
      </c>
      <c r="AF5" s="437"/>
      <c r="AG5" s="448" t="s">
        <v>91</v>
      </c>
      <c r="AH5" s="437"/>
      <c r="AI5" s="448" t="s">
        <v>106</v>
      </c>
      <c r="AJ5" s="438"/>
      <c r="AK5" s="437" t="s">
        <v>156</v>
      </c>
      <c r="AL5" s="438"/>
      <c r="AM5" s="437" t="s">
        <v>159</v>
      </c>
      <c r="AN5" s="438"/>
      <c r="AO5" s="437" t="s">
        <v>162</v>
      </c>
      <c r="AP5" s="438"/>
      <c r="AQ5" s="437" t="s">
        <v>167</v>
      </c>
      <c r="AR5" s="449"/>
      <c r="AS5" s="437" t="s">
        <v>170</v>
      </c>
      <c r="AT5" s="449"/>
      <c r="AU5" s="437" t="s">
        <v>173</v>
      </c>
      <c r="AV5" s="449"/>
      <c r="AW5" s="437" t="s">
        <v>178</v>
      </c>
      <c r="AX5" s="449"/>
      <c r="AY5" s="437" t="s">
        <v>183</v>
      </c>
      <c r="AZ5" s="449"/>
    </row>
    <row r="6" spans="2:52" ht="13.5" customHeight="1" x14ac:dyDescent="0.15">
      <c r="B6" s="484"/>
      <c r="C6" s="485"/>
      <c r="D6" s="485"/>
      <c r="E6" s="485"/>
      <c r="F6" s="485"/>
      <c r="G6" s="485"/>
      <c r="H6" s="485"/>
      <c r="I6" s="485"/>
      <c r="J6" s="485"/>
      <c r="K6" s="485"/>
      <c r="L6" s="485"/>
      <c r="M6" s="485"/>
      <c r="N6" s="501"/>
      <c r="O6" s="446" t="s">
        <v>22</v>
      </c>
      <c r="P6" s="108" t="s">
        <v>21</v>
      </c>
      <c r="Q6" s="440" t="s">
        <v>22</v>
      </c>
      <c r="R6" s="108" t="s">
        <v>21</v>
      </c>
      <c r="S6" s="440" t="s">
        <v>22</v>
      </c>
      <c r="T6" s="108" t="s">
        <v>21</v>
      </c>
      <c r="U6" s="440" t="s">
        <v>22</v>
      </c>
      <c r="V6" s="108" t="s">
        <v>21</v>
      </c>
      <c r="W6" s="440" t="s">
        <v>22</v>
      </c>
      <c r="X6" s="110" t="s">
        <v>21</v>
      </c>
      <c r="Y6" s="446" t="s">
        <v>22</v>
      </c>
      <c r="Z6" s="109" t="s">
        <v>21</v>
      </c>
      <c r="AA6" s="446" t="s">
        <v>22</v>
      </c>
      <c r="AB6" s="108" t="s">
        <v>21</v>
      </c>
      <c r="AC6" s="440" t="s">
        <v>22</v>
      </c>
      <c r="AD6" s="108" t="s">
        <v>21</v>
      </c>
      <c r="AE6" s="440" t="s">
        <v>22</v>
      </c>
      <c r="AF6" s="110" t="s">
        <v>21</v>
      </c>
      <c r="AG6" s="446" t="s">
        <v>22</v>
      </c>
      <c r="AH6" s="110" t="s">
        <v>21</v>
      </c>
      <c r="AI6" s="446" t="s">
        <v>22</v>
      </c>
      <c r="AJ6" s="108" t="s">
        <v>21</v>
      </c>
      <c r="AK6" s="440" t="s">
        <v>22</v>
      </c>
      <c r="AL6" s="108" t="s">
        <v>21</v>
      </c>
      <c r="AM6" s="440" t="s">
        <v>22</v>
      </c>
      <c r="AN6" s="108" t="s">
        <v>21</v>
      </c>
      <c r="AO6" s="440" t="s">
        <v>22</v>
      </c>
      <c r="AP6" s="278" t="s">
        <v>163</v>
      </c>
      <c r="AQ6" s="440" t="s">
        <v>22</v>
      </c>
      <c r="AR6" s="276" t="s">
        <v>163</v>
      </c>
      <c r="AS6" s="440" t="s">
        <v>22</v>
      </c>
      <c r="AT6" s="276" t="s">
        <v>163</v>
      </c>
      <c r="AU6" s="440" t="s">
        <v>22</v>
      </c>
      <c r="AV6" s="276" t="s">
        <v>163</v>
      </c>
      <c r="AW6" s="440" t="s">
        <v>22</v>
      </c>
      <c r="AX6" s="276" t="s">
        <v>163</v>
      </c>
      <c r="AY6" s="440" t="s">
        <v>22</v>
      </c>
      <c r="AZ6" s="276" t="s">
        <v>21</v>
      </c>
    </row>
    <row r="7" spans="2:52" ht="14.25" thickBot="1" x14ac:dyDescent="0.2">
      <c r="B7" s="502"/>
      <c r="C7" s="450"/>
      <c r="D7" s="450"/>
      <c r="E7" s="450"/>
      <c r="F7" s="450"/>
      <c r="G7" s="450"/>
      <c r="H7" s="450"/>
      <c r="I7" s="450"/>
      <c r="J7" s="450"/>
      <c r="K7" s="450"/>
      <c r="L7" s="450"/>
      <c r="M7" s="450"/>
      <c r="N7" s="503"/>
      <c r="O7" s="447"/>
      <c r="P7" s="111" t="s">
        <v>124</v>
      </c>
      <c r="Q7" s="468"/>
      <c r="R7" s="111" t="s">
        <v>124</v>
      </c>
      <c r="S7" s="441"/>
      <c r="T7" s="111" t="s">
        <v>124</v>
      </c>
      <c r="U7" s="468"/>
      <c r="V7" s="111" t="s">
        <v>124</v>
      </c>
      <c r="W7" s="441"/>
      <c r="X7" s="113" t="s">
        <v>124</v>
      </c>
      <c r="Y7" s="447"/>
      <c r="Z7" s="112" t="s">
        <v>124</v>
      </c>
      <c r="AA7" s="450"/>
      <c r="AB7" s="111" t="s">
        <v>124</v>
      </c>
      <c r="AC7" s="441"/>
      <c r="AD7" s="111" t="s">
        <v>124</v>
      </c>
      <c r="AE7" s="441"/>
      <c r="AF7" s="113" t="s">
        <v>124</v>
      </c>
      <c r="AG7" s="447"/>
      <c r="AH7" s="113" t="s">
        <v>124</v>
      </c>
      <c r="AI7" s="447"/>
      <c r="AJ7" s="111" t="s">
        <v>124</v>
      </c>
      <c r="AK7" s="441"/>
      <c r="AL7" s="111" t="s">
        <v>124</v>
      </c>
      <c r="AM7" s="441"/>
      <c r="AN7" s="111" t="s">
        <v>124</v>
      </c>
      <c r="AO7" s="441"/>
      <c r="AP7" s="279" t="s">
        <v>164</v>
      </c>
      <c r="AQ7" s="441"/>
      <c r="AR7" s="277" t="s">
        <v>164</v>
      </c>
      <c r="AS7" s="441"/>
      <c r="AT7" s="277" t="s">
        <v>164</v>
      </c>
      <c r="AU7" s="441"/>
      <c r="AV7" s="277" t="s">
        <v>164</v>
      </c>
      <c r="AW7" s="441"/>
      <c r="AX7" s="277" t="s">
        <v>164</v>
      </c>
      <c r="AY7" s="441"/>
      <c r="AZ7" s="277" t="s">
        <v>186</v>
      </c>
    </row>
    <row r="8" spans="2:52" ht="13.5" customHeight="1" x14ac:dyDescent="0.15">
      <c r="B8" s="537" t="s">
        <v>68</v>
      </c>
      <c r="C8" s="407"/>
      <c r="D8" s="568" t="s">
        <v>27</v>
      </c>
      <c r="E8" s="569"/>
      <c r="F8" s="569"/>
      <c r="G8" s="569"/>
      <c r="H8" s="569"/>
      <c r="I8" s="569"/>
      <c r="J8" s="569"/>
      <c r="K8" s="569"/>
      <c r="L8" s="569"/>
      <c r="M8" s="569"/>
      <c r="N8" s="570"/>
      <c r="O8" s="133">
        <f>'H17'!O35</f>
        <v>0</v>
      </c>
      <c r="P8" s="134">
        <f>'H17'!S35</f>
        <v>0</v>
      </c>
      <c r="Q8" s="135">
        <f>'H18'!O35</f>
        <v>0</v>
      </c>
      <c r="R8" s="137">
        <f>'H18'!S35</f>
        <v>0</v>
      </c>
      <c r="S8" s="136">
        <f>'H19'!O35</f>
        <v>0</v>
      </c>
      <c r="T8" s="134">
        <f>'H19'!S35</f>
        <v>0</v>
      </c>
      <c r="U8" s="135">
        <f>'H20'!O35</f>
        <v>0</v>
      </c>
      <c r="V8" s="137">
        <f>'H20'!S35</f>
        <v>0</v>
      </c>
      <c r="W8" s="135">
        <f>'H21'!O35</f>
        <v>0</v>
      </c>
      <c r="X8" s="137">
        <f>'H21'!S35</f>
        <v>0</v>
      </c>
      <c r="Y8" s="136">
        <f>'H22'!O35</f>
        <v>0</v>
      </c>
      <c r="Z8" s="138">
        <f>'H22'!S35</f>
        <v>0</v>
      </c>
      <c r="AA8" s="136">
        <f>'H23'!O35</f>
        <v>0</v>
      </c>
      <c r="AB8" s="137">
        <f>'H23'!S35</f>
        <v>0</v>
      </c>
      <c r="AC8" s="136">
        <f>'H24'!O34</f>
        <v>0</v>
      </c>
      <c r="AD8" s="134">
        <f>'H24'!S34</f>
        <v>0</v>
      </c>
      <c r="AE8" s="135">
        <f>'H25'!O34</f>
        <v>0</v>
      </c>
      <c r="AF8" s="137">
        <f>'H25'!S34</f>
        <v>0</v>
      </c>
      <c r="AG8" s="136">
        <f>'H26'!O34</f>
        <v>0</v>
      </c>
      <c r="AH8" s="137">
        <f>'H26'!S34</f>
        <v>0</v>
      </c>
      <c r="AI8" s="136">
        <f>'H27'!O34</f>
        <v>0</v>
      </c>
      <c r="AJ8" s="134">
        <f>'H27'!S34</f>
        <v>0</v>
      </c>
      <c r="AK8" s="135">
        <f>'H28'!O34</f>
        <v>0</v>
      </c>
      <c r="AL8" s="134">
        <f>'H28'!S34</f>
        <v>0</v>
      </c>
      <c r="AM8" s="135">
        <f>'H29'!O34</f>
        <v>0</v>
      </c>
      <c r="AN8" s="134">
        <f>'H29'!S34</f>
        <v>0</v>
      </c>
      <c r="AO8" s="135">
        <f>'H30'!O34</f>
        <v>184205</v>
      </c>
      <c r="AP8" s="134">
        <f>'H30'!S34</f>
        <v>87497.375</v>
      </c>
      <c r="AQ8" s="135">
        <f>'R1'!O34</f>
        <v>172521</v>
      </c>
      <c r="AR8" s="138">
        <f>'R1'!S34</f>
        <v>80739.828000000009</v>
      </c>
      <c r="AS8" s="135">
        <f>'R2'!O34</f>
        <v>181714</v>
      </c>
      <c r="AT8" s="138">
        <f>'R2'!S34</f>
        <v>83043.29800000001</v>
      </c>
      <c r="AU8" s="135">
        <f>'R3'!O34</f>
        <v>138859</v>
      </c>
      <c r="AV8" s="138">
        <f>'R3'!S34</f>
        <v>62069.972999999998</v>
      </c>
      <c r="AW8" s="135">
        <f>'R4'!O34</f>
        <v>149400</v>
      </c>
      <c r="AX8" s="138">
        <f>'R4'!S34</f>
        <v>68275.8</v>
      </c>
      <c r="AY8" s="135">
        <f>'R5'!O34</f>
        <v>121765</v>
      </c>
      <c r="AZ8" s="138">
        <f>'R5'!S34</f>
        <v>55646.605000000003</v>
      </c>
    </row>
    <row r="9" spans="2:52" ht="13.5" customHeight="1" x14ac:dyDescent="0.15">
      <c r="B9" s="566"/>
      <c r="C9" s="567"/>
      <c r="D9" s="132"/>
      <c r="E9" s="151" t="s">
        <v>104</v>
      </c>
      <c r="F9" s="130"/>
      <c r="G9" s="130"/>
      <c r="H9" s="130"/>
      <c r="I9" s="130"/>
      <c r="J9" s="130"/>
      <c r="K9" s="130"/>
      <c r="L9" s="130"/>
      <c r="M9" s="130"/>
      <c r="N9" s="131"/>
      <c r="O9" s="191"/>
      <c r="P9" s="164"/>
      <c r="Q9" s="193"/>
      <c r="R9" s="156"/>
      <c r="S9" s="195"/>
      <c r="T9" s="164"/>
      <c r="U9" s="193"/>
      <c r="V9" s="156"/>
      <c r="W9" s="193"/>
      <c r="X9" s="156"/>
      <c r="Y9" s="195"/>
      <c r="Z9" s="163"/>
      <c r="AA9" s="195"/>
      <c r="AB9" s="156"/>
      <c r="AC9" s="195"/>
      <c r="AD9" s="164"/>
      <c r="AE9" s="193"/>
      <c r="AF9" s="156"/>
      <c r="AG9" s="195"/>
      <c r="AH9" s="156"/>
      <c r="AI9" s="195"/>
      <c r="AJ9" s="164"/>
      <c r="AK9" s="193"/>
      <c r="AL9" s="164"/>
      <c r="AM9" s="193"/>
      <c r="AN9" s="164"/>
      <c r="AO9" s="193"/>
      <c r="AP9" s="164"/>
      <c r="AQ9" s="193"/>
      <c r="AR9" s="163"/>
      <c r="AS9" s="193"/>
      <c r="AT9" s="163"/>
      <c r="AU9" s="193"/>
      <c r="AV9" s="163"/>
      <c r="AW9" s="193"/>
      <c r="AX9" s="163"/>
      <c r="AY9" s="193"/>
      <c r="AZ9" s="163"/>
    </row>
    <row r="10" spans="2:52" ht="13.5" customHeight="1" x14ac:dyDescent="0.15">
      <c r="B10" s="566"/>
      <c r="C10" s="567"/>
      <c r="D10" s="132"/>
      <c r="E10" s="152"/>
      <c r="F10" s="561" t="s">
        <v>101</v>
      </c>
      <c r="G10" s="561"/>
      <c r="H10" s="561"/>
      <c r="I10" s="561"/>
      <c r="J10" s="561"/>
      <c r="K10" s="561"/>
      <c r="L10" s="561"/>
      <c r="M10" s="561"/>
      <c r="N10" s="562"/>
      <c r="O10" s="192"/>
      <c r="P10" s="153">
        <f>O10*'H17'!Q35</f>
        <v>0</v>
      </c>
      <c r="Q10" s="194"/>
      <c r="R10" s="154">
        <f>Q10*'H18'!Q35</f>
        <v>0</v>
      </c>
      <c r="S10" s="196"/>
      <c r="T10" s="153">
        <f>S10*'H19'!Q35</f>
        <v>0</v>
      </c>
      <c r="U10" s="194"/>
      <c r="V10" s="154">
        <f>U10*'H20'!Q35</f>
        <v>0</v>
      </c>
      <c r="W10" s="194"/>
      <c r="X10" s="154">
        <f>W10*'H21'!Q35</f>
        <v>0</v>
      </c>
      <c r="Y10" s="196"/>
      <c r="Z10" s="155">
        <f>Y10*'H22'!Q35</f>
        <v>0</v>
      </c>
      <c r="AA10" s="196"/>
      <c r="AB10" s="154">
        <f>AA10*'H23'!Q35</f>
        <v>0</v>
      </c>
      <c r="AC10" s="196"/>
      <c r="AD10" s="153">
        <f>AC10*'H24'!Q34</f>
        <v>0</v>
      </c>
      <c r="AE10" s="194"/>
      <c r="AF10" s="154">
        <f>AE10*'H25'!Q34</f>
        <v>0</v>
      </c>
      <c r="AG10" s="196"/>
      <c r="AH10" s="154">
        <f>AG10*'H26'!Q34</f>
        <v>0</v>
      </c>
      <c r="AI10" s="196"/>
      <c r="AJ10" s="153">
        <f>AI10*'H27'!Q34</f>
        <v>0</v>
      </c>
      <c r="AK10" s="194"/>
      <c r="AL10" s="153">
        <f>AK10*'H28'!Q34</f>
        <v>0</v>
      </c>
      <c r="AM10" s="194"/>
      <c r="AN10" s="153">
        <f>AM10*'H29'!Q34</f>
        <v>0</v>
      </c>
      <c r="AO10" s="194"/>
      <c r="AP10" s="153">
        <f>AO10*'H30'!Q34</f>
        <v>0</v>
      </c>
      <c r="AQ10" s="194"/>
      <c r="AR10" s="155">
        <f>AQ10*'R1'!Q34</f>
        <v>0</v>
      </c>
      <c r="AS10" s="194"/>
      <c r="AT10" s="155">
        <f>AS10*'R2'!Q34</f>
        <v>0</v>
      </c>
      <c r="AU10" s="194"/>
      <c r="AV10" s="155">
        <f>AU10*'R3'!Q34</f>
        <v>0</v>
      </c>
      <c r="AW10" s="194"/>
      <c r="AX10" s="155">
        <f>AW10*'R4'!Q34</f>
        <v>0</v>
      </c>
      <c r="AY10" s="194"/>
      <c r="AZ10" s="155">
        <f>AY10*'R4'!S34</f>
        <v>0</v>
      </c>
    </row>
    <row r="11" spans="2:52" ht="13.5" customHeight="1" x14ac:dyDescent="0.15">
      <c r="B11" s="566"/>
      <c r="C11" s="567"/>
      <c r="D11" s="132"/>
      <c r="E11" s="150" t="s">
        <v>96</v>
      </c>
      <c r="F11" s="139"/>
      <c r="G11" s="139"/>
      <c r="H11" s="139"/>
      <c r="I11" s="139"/>
      <c r="J11" s="139"/>
      <c r="K11" s="139"/>
      <c r="L11" s="139"/>
      <c r="M11" s="139"/>
      <c r="N11" s="140"/>
      <c r="O11" s="121">
        <f>O8-O9</f>
        <v>0</v>
      </c>
      <c r="P11" s="165"/>
      <c r="Q11" s="99">
        <f>Q8-Q9</f>
        <v>0</v>
      </c>
      <c r="R11" s="157"/>
      <c r="S11" s="127">
        <f>S8-S9</f>
        <v>0</v>
      </c>
      <c r="T11" s="165"/>
      <c r="U11" s="99">
        <f>U8-U9</f>
        <v>0</v>
      </c>
      <c r="V11" s="157"/>
      <c r="W11" s="99">
        <f>W8-W9</f>
        <v>0</v>
      </c>
      <c r="X11" s="157"/>
      <c r="Y11" s="127">
        <f>Y8-Y9</f>
        <v>0</v>
      </c>
      <c r="Z11" s="166"/>
      <c r="AA11" s="127">
        <f>AA8-AA9</f>
        <v>0</v>
      </c>
      <c r="AB11" s="157"/>
      <c r="AC11" s="127">
        <f>AC8-AC9</f>
        <v>0</v>
      </c>
      <c r="AD11" s="165"/>
      <c r="AE11" s="99">
        <f>AE8-AE9</f>
        <v>0</v>
      </c>
      <c r="AF11" s="157"/>
      <c r="AG11" s="127">
        <f>AG8-AG9</f>
        <v>0</v>
      </c>
      <c r="AH11" s="157"/>
      <c r="AI11" s="127">
        <f>AI8-AI9</f>
        <v>0</v>
      </c>
      <c r="AJ11" s="165"/>
      <c r="AK11" s="99">
        <f>AK8-AK9</f>
        <v>0</v>
      </c>
      <c r="AL11" s="165"/>
      <c r="AM11" s="99">
        <f>AM8-AM9</f>
        <v>0</v>
      </c>
      <c r="AN11" s="165"/>
      <c r="AO11" s="99">
        <f>AO8-AO9</f>
        <v>184205</v>
      </c>
      <c r="AP11" s="165"/>
      <c r="AQ11" s="99">
        <f>AQ8-AQ9</f>
        <v>172521</v>
      </c>
      <c r="AR11" s="166"/>
      <c r="AS11" s="99">
        <f>AS8-AS9</f>
        <v>181714</v>
      </c>
      <c r="AT11" s="166"/>
      <c r="AU11" s="99">
        <f>AU8-AU9</f>
        <v>138859</v>
      </c>
      <c r="AV11" s="166"/>
      <c r="AW11" s="99">
        <f>AW8-AW9</f>
        <v>149400</v>
      </c>
      <c r="AX11" s="166"/>
      <c r="AY11" s="99">
        <f>AY8-AY9</f>
        <v>121765</v>
      </c>
      <c r="AZ11" s="166"/>
    </row>
    <row r="12" spans="2:52" ht="14.25" customHeight="1" x14ac:dyDescent="0.15">
      <c r="B12" s="566"/>
      <c r="C12" s="567"/>
      <c r="D12" s="456" t="s">
        <v>97</v>
      </c>
      <c r="E12" s="563"/>
      <c r="F12" s="563"/>
      <c r="G12" s="563"/>
      <c r="H12" s="563"/>
      <c r="I12" s="563"/>
      <c r="J12" s="563"/>
      <c r="K12" s="563"/>
      <c r="L12" s="563"/>
      <c r="M12" s="563"/>
      <c r="N12" s="564"/>
      <c r="O12" s="141">
        <f>'H17'!O36</f>
        <v>0</v>
      </c>
      <c r="P12" s="142">
        <f>'H17'!S36</f>
        <v>0</v>
      </c>
      <c r="Q12" s="143">
        <f>'H18'!O36</f>
        <v>0</v>
      </c>
      <c r="R12" s="145">
        <f>'H18'!S36</f>
        <v>0</v>
      </c>
      <c r="S12" s="144">
        <f>'H19'!O36</f>
        <v>0</v>
      </c>
      <c r="T12" s="142">
        <f>'H19'!S36</f>
        <v>0</v>
      </c>
      <c r="U12" s="143">
        <f>'H20'!O36</f>
        <v>0</v>
      </c>
      <c r="V12" s="145">
        <f>'H20'!S36</f>
        <v>0</v>
      </c>
      <c r="W12" s="143">
        <f>'H21'!O36</f>
        <v>0</v>
      </c>
      <c r="X12" s="145">
        <f>'H21'!S36</f>
        <v>0</v>
      </c>
      <c r="Y12" s="144">
        <f>'H22'!O36</f>
        <v>0</v>
      </c>
      <c r="Z12" s="146">
        <f>'H22'!S36</f>
        <v>0</v>
      </c>
      <c r="AA12" s="144">
        <f>'H23'!O36</f>
        <v>0</v>
      </c>
      <c r="AB12" s="145">
        <f>'H23'!S36</f>
        <v>0</v>
      </c>
      <c r="AC12" s="144">
        <f>'H24'!O35</f>
        <v>0</v>
      </c>
      <c r="AD12" s="142">
        <f>'H24'!S35</f>
        <v>0</v>
      </c>
      <c r="AE12" s="143">
        <f>'H25'!O35</f>
        <v>0</v>
      </c>
      <c r="AF12" s="145">
        <f>'H25'!S35</f>
        <v>0</v>
      </c>
      <c r="AG12" s="144">
        <f>'H26'!O35</f>
        <v>0</v>
      </c>
      <c r="AH12" s="145">
        <f>'H26'!S35</f>
        <v>0</v>
      </c>
      <c r="AI12" s="144">
        <f>'H27'!O35</f>
        <v>0</v>
      </c>
      <c r="AJ12" s="142">
        <f>'H27'!S35</f>
        <v>0</v>
      </c>
      <c r="AK12" s="143">
        <f>'H28'!O35</f>
        <v>0</v>
      </c>
      <c r="AL12" s="142">
        <f>'H28'!S35</f>
        <v>0</v>
      </c>
      <c r="AM12" s="143">
        <f>'H29'!O35</f>
        <v>0</v>
      </c>
      <c r="AN12" s="142">
        <f>'H29'!S35</f>
        <v>0</v>
      </c>
      <c r="AO12" s="143">
        <f>'H30'!O35</f>
        <v>0</v>
      </c>
      <c r="AP12" s="142">
        <f>'H30'!S35</f>
        <v>0</v>
      </c>
      <c r="AQ12" s="143">
        <f>'R1'!O35</f>
        <v>0</v>
      </c>
      <c r="AR12" s="146">
        <f>'R1'!S35</f>
        <v>0</v>
      </c>
      <c r="AS12" s="143">
        <f>'R2'!O35</f>
        <v>0</v>
      </c>
      <c r="AT12" s="146">
        <f>'R2'!S35</f>
        <v>0</v>
      </c>
      <c r="AU12" s="143">
        <f>'R3'!O35</f>
        <v>0</v>
      </c>
      <c r="AV12" s="146">
        <f>'R3'!S35</f>
        <v>0</v>
      </c>
      <c r="AW12" s="143">
        <f>'R4'!O35</f>
        <v>0</v>
      </c>
      <c r="AX12" s="146">
        <f>'R4'!S35</f>
        <v>0</v>
      </c>
      <c r="AY12" s="143">
        <f>'R5'!O35</f>
        <v>0</v>
      </c>
      <c r="AZ12" s="146">
        <f>'R5'!S35</f>
        <v>0</v>
      </c>
    </row>
    <row r="13" spans="2:52" ht="14.25" customHeight="1" x14ac:dyDescent="0.15">
      <c r="B13" s="566"/>
      <c r="C13" s="567"/>
      <c r="D13" s="132"/>
      <c r="E13" s="151" t="s">
        <v>104</v>
      </c>
      <c r="F13" s="130"/>
      <c r="G13" s="130"/>
      <c r="H13" s="130"/>
      <c r="I13" s="130"/>
      <c r="J13" s="130"/>
      <c r="K13" s="130"/>
      <c r="L13" s="130"/>
      <c r="M13" s="130"/>
      <c r="N13" s="131"/>
      <c r="O13" s="191"/>
      <c r="P13" s="164"/>
      <c r="Q13" s="193"/>
      <c r="R13" s="156"/>
      <c r="S13" s="195"/>
      <c r="T13" s="164"/>
      <c r="U13" s="193"/>
      <c r="V13" s="156"/>
      <c r="W13" s="193"/>
      <c r="X13" s="156"/>
      <c r="Y13" s="195"/>
      <c r="Z13" s="163"/>
      <c r="AA13" s="195"/>
      <c r="AB13" s="156"/>
      <c r="AC13" s="195"/>
      <c r="AD13" s="164"/>
      <c r="AE13" s="193"/>
      <c r="AF13" s="156"/>
      <c r="AG13" s="195"/>
      <c r="AH13" s="156"/>
      <c r="AI13" s="195"/>
      <c r="AJ13" s="164"/>
      <c r="AK13" s="193"/>
      <c r="AL13" s="164"/>
      <c r="AM13" s="193"/>
      <c r="AN13" s="164"/>
      <c r="AO13" s="193"/>
      <c r="AP13" s="164"/>
      <c r="AQ13" s="193"/>
      <c r="AR13" s="163"/>
      <c r="AS13" s="193"/>
      <c r="AT13" s="163"/>
      <c r="AU13" s="193"/>
      <c r="AV13" s="163"/>
      <c r="AW13" s="193"/>
      <c r="AX13" s="163"/>
      <c r="AY13" s="193"/>
      <c r="AZ13" s="163"/>
    </row>
    <row r="14" spans="2:52" ht="14.25" customHeight="1" x14ac:dyDescent="0.15">
      <c r="B14" s="566"/>
      <c r="C14" s="567"/>
      <c r="D14" s="132"/>
      <c r="E14" s="152"/>
      <c r="F14" s="561" t="s">
        <v>101</v>
      </c>
      <c r="G14" s="561"/>
      <c r="H14" s="561"/>
      <c r="I14" s="561"/>
      <c r="J14" s="561"/>
      <c r="K14" s="561"/>
      <c r="L14" s="561"/>
      <c r="M14" s="561"/>
      <c r="N14" s="562"/>
      <c r="O14" s="192"/>
      <c r="P14" s="153">
        <f>O14*'H17'!Q36</f>
        <v>0</v>
      </c>
      <c r="Q14" s="194"/>
      <c r="R14" s="154">
        <f>Q14*'H18'!Q36</f>
        <v>0</v>
      </c>
      <c r="S14" s="196"/>
      <c r="T14" s="153">
        <f>S14*'H19'!Q36</f>
        <v>0</v>
      </c>
      <c r="U14" s="194"/>
      <c r="V14" s="154">
        <f>U14*'H20'!Q36</f>
        <v>0</v>
      </c>
      <c r="W14" s="194"/>
      <c r="X14" s="154">
        <f>W14*'H21'!Q36</f>
        <v>0</v>
      </c>
      <c r="Y14" s="196"/>
      <c r="Z14" s="155">
        <f>Y14*'H22'!Q36</f>
        <v>0</v>
      </c>
      <c r="AA14" s="196"/>
      <c r="AB14" s="154">
        <f>AA14*'H23'!Q36</f>
        <v>0</v>
      </c>
      <c r="AC14" s="196"/>
      <c r="AD14" s="153">
        <f>AC14*'H24'!Q35</f>
        <v>0</v>
      </c>
      <c r="AE14" s="194"/>
      <c r="AF14" s="154">
        <f>AE14*'H25'!Q35</f>
        <v>0</v>
      </c>
      <c r="AG14" s="196"/>
      <c r="AH14" s="154">
        <f>AG14*'H26'!Q35</f>
        <v>0</v>
      </c>
      <c r="AI14" s="196"/>
      <c r="AJ14" s="153">
        <f>AI14*'H27'!Q35</f>
        <v>0</v>
      </c>
      <c r="AK14" s="194"/>
      <c r="AL14" s="153">
        <f>AK14*'H28'!Q35</f>
        <v>0</v>
      </c>
      <c r="AM14" s="194"/>
      <c r="AN14" s="153">
        <f>AM14*'H29'!Q35</f>
        <v>0</v>
      </c>
      <c r="AO14" s="194"/>
      <c r="AP14" s="153">
        <f>AO14*'H30'!Q35</f>
        <v>0</v>
      </c>
      <c r="AQ14" s="194"/>
      <c r="AR14" s="155">
        <f>AQ14*'R1'!Q35</f>
        <v>0</v>
      </c>
      <c r="AS14" s="194"/>
      <c r="AT14" s="155">
        <f>AS14*'R2'!Q35</f>
        <v>0</v>
      </c>
      <c r="AU14" s="194"/>
      <c r="AV14" s="155">
        <f>AU14*'R3'!Q35</f>
        <v>0</v>
      </c>
      <c r="AW14" s="194"/>
      <c r="AX14" s="155">
        <f>AW14*'R4'!Q35</f>
        <v>0</v>
      </c>
      <c r="AY14" s="194"/>
      <c r="AZ14" s="155">
        <f>AY14*'R5'!Q35</f>
        <v>0</v>
      </c>
    </row>
    <row r="15" spans="2:52" ht="14.25" customHeight="1" x14ac:dyDescent="0.15">
      <c r="B15" s="566"/>
      <c r="C15" s="567"/>
      <c r="D15" s="132"/>
      <c r="E15" s="151" t="s">
        <v>96</v>
      </c>
      <c r="F15" s="130"/>
      <c r="G15" s="130"/>
      <c r="H15" s="130"/>
      <c r="I15" s="130"/>
      <c r="J15" s="130"/>
      <c r="K15" s="130"/>
      <c r="L15" s="130"/>
      <c r="M15" s="130"/>
      <c r="N15" s="131"/>
      <c r="O15" s="141">
        <f>O12-O13</f>
        <v>0</v>
      </c>
      <c r="P15" s="164"/>
      <c r="Q15" s="143">
        <f>Q12-Q13</f>
        <v>0</v>
      </c>
      <c r="R15" s="156"/>
      <c r="S15" s="144">
        <f>S12-S13</f>
        <v>0</v>
      </c>
      <c r="T15" s="164"/>
      <c r="U15" s="143">
        <f>U12-U13</f>
        <v>0</v>
      </c>
      <c r="V15" s="156"/>
      <c r="W15" s="143">
        <f>W12-W13</f>
        <v>0</v>
      </c>
      <c r="X15" s="156"/>
      <c r="Y15" s="144">
        <f>Y12-Y13</f>
        <v>0</v>
      </c>
      <c r="Z15" s="163"/>
      <c r="AA15" s="144">
        <f>AA12-AA13</f>
        <v>0</v>
      </c>
      <c r="AB15" s="156"/>
      <c r="AC15" s="144">
        <f>AC12-AC13</f>
        <v>0</v>
      </c>
      <c r="AD15" s="164"/>
      <c r="AE15" s="143">
        <f>AE12-AE13</f>
        <v>0</v>
      </c>
      <c r="AF15" s="156"/>
      <c r="AG15" s="144">
        <f>AG12-AG13</f>
        <v>0</v>
      </c>
      <c r="AH15" s="156"/>
      <c r="AI15" s="144">
        <f>AI12-AI13</f>
        <v>0</v>
      </c>
      <c r="AJ15" s="164"/>
      <c r="AK15" s="143">
        <f>AK12-AK13</f>
        <v>0</v>
      </c>
      <c r="AL15" s="164"/>
      <c r="AM15" s="143">
        <f>AM12-AM13</f>
        <v>0</v>
      </c>
      <c r="AN15" s="164"/>
      <c r="AO15" s="143">
        <f>AO12-AO13</f>
        <v>0</v>
      </c>
      <c r="AP15" s="164"/>
      <c r="AQ15" s="143">
        <f>AQ12-AQ13</f>
        <v>0</v>
      </c>
      <c r="AR15" s="163"/>
      <c r="AS15" s="143">
        <f>AS12-AS13</f>
        <v>0</v>
      </c>
      <c r="AT15" s="163"/>
      <c r="AU15" s="143">
        <f>AU12-AU13</f>
        <v>0</v>
      </c>
      <c r="AV15" s="163"/>
      <c r="AW15" s="143">
        <f>AW12-AW13</f>
        <v>0</v>
      </c>
      <c r="AX15" s="163"/>
      <c r="AY15" s="143">
        <f>AY12-AY13</f>
        <v>0</v>
      </c>
      <c r="AZ15" s="163"/>
    </row>
    <row r="16" spans="2:52" ht="14.25" thickBot="1" x14ac:dyDescent="0.2">
      <c r="B16" s="566"/>
      <c r="C16" s="567"/>
      <c r="D16" s="477" t="s">
        <v>98</v>
      </c>
      <c r="E16" s="478"/>
      <c r="F16" s="478"/>
      <c r="G16" s="478"/>
      <c r="H16" s="478"/>
      <c r="I16" s="478"/>
      <c r="J16" s="478"/>
      <c r="K16" s="478"/>
      <c r="L16" s="478"/>
      <c r="M16" s="478"/>
      <c r="N16" s="565"/>
      <c r="O16" s="161"/>
      <c r="P16" s="147">
        <f>'H17'!S37</f>
        <v>0</v>
      </c>
      <c r="Q16" s="160"/>
      <c r="R16" s="147">
        <f>'H18'!S37</f>
        <v>0</v>
      </c>
      <c r="S16" s="158"/>
      <c r="T16" s="147">
        <f>'H19'!S37</f>
        <v>0</v>
      </c>
      <c r="U16" s="159"/>
      <c r="V16" s="147">
        <f>'H20'!S37</f>
        <v>0</v>
      </c>
      <c r="W16" s="158"/>
      <c r="X16" s="148">
        <f>'H21'!S37</f>
        <v>0</v>
      </c>
      <c r="Y16" s="167"/>
      <c r="Z16" s="149">
        <f>'H22'!S37</f>
        <v>0</v>
      </c>
      <c r="AA16" s="167"/>
      <c r="AB16" s="147">
        <f>'H23'!S37</f>
        <v>0</v>
      </c>
      <c r="AC16" s="158"/>
      <c r="AD16" s="147">
        <f>'H24'!S36</f>
        <v>0</v>
      </c>
      <c r="AE16" s="158"/>
      <c r="AF16" s="148">
        <f>'H25'!S36</f>
        <v>0</v>
      </c>
      <c r="AG16" s="158"/>
      <c r="AH16" s="148">
        <f>'H26'!S36</f>
        <v>0</v>
      </c>
      <c r="AI16" s="167"/>
      <c r="AJ16" s="147">
        <f>'H27'!S36</f>
        <v>0</v>
      </c>
      <c r="AK16" s="158"/>
      <c r="AL16" s="147">
        <f>'H28'!S36</f>
        <v>0</v>
      </c>
      <c r="AM16" s="158"/>
      <c r="AN16" s="147">
        <f>'H29'!S36</f>
        <v>0</v>
      </c>
      <c r="AO16" s="158"/>
      <c r="AP16" s="147">
        <f>'H30'!S36</f>
        <v>87497.375</v>
      </c>
      <c r="AQ16" s="158"/>
      <c r="AR16" s="149">
        <f>'R1'!S36</f>
        <v>80739.828000000009</v>
      </c>
      <c r="AS16" s="158"/>
      <c r="AT16" s="149">
        <f>'R2'!S36</f>
        <v>83043.29800000001</v>
      </c>
      <c r="AU16" s="158"/>
      <c r="AV16" s="149">
        <f>'R3'!S36</f>
        <v>62069.972999999998</v>
      </c>
      <c r="AW16" s="158"/>
      <c r="AX16" s="149">
        <f>'R4'!S36</f>
        <v>68275.8</v>
      </c>
      <c r="AY16" s="158"/>
      <c r="AZ16" s="149">
        <f>'R5'!S36</f>
        <v>55646.605000000003</v>
      </c>
    </row>
    <row r="17" spans="2:52" ht="14.25" customHeight="1" x14ac:dyDescent="0.15">
      <c r="B17" s="471" t="s">
        <v>150</v>
      </c>
      <c r="C17" s="525"/>
      <c r="D17" s="525"/>
      <c r="E17" s="525"/>
      <c r="F17" s="525"/>
      <c r="G17" s="525"/>
      <c r="H17" s="525"/>
      <c r="I17" s="525"/>
      <c r="J17" s="525"/>
      <c r="K17" s="525"/>
      <c r="L17" s="525"/>
      <c r="M17" s="525"/>
      <c r="N17" s="526"/>
      <c r="O17" s="572"/>
      <c r="P17" s="557">
        <f>'H17'!S38</f>
        <v>0</v>
      </c>
      <c r="Q17" s="559"/>
      <c r="R17" s="557">
        <f>'H18'!S38</f>
        <v>0</v>
      </c>
      <c r="S17" s="550"/>
      <c r="T17" s="557">
        <f>'H19'!S38</f>
        <v>0</v>
      </c>
      <c r="U17" s="556"/>
      <c r="V17" s="557">
        <f>'H20'!S38</f>
        <v>0</v>
      </c>
      <c r="W17" s="550"/>
      <c r="X17" s="557">
        <f>'H21'!S38</f>
        <v>0</v>
      </c>
      <c r="Y17" s="550"/>
      <c r="Z17" s="552">
        <f>'H22'!S38</f>
        <v>0</v>
      </c>
      <c r="AA17" s="554"/>
      <c r="AB17" s="557">
        <f>'H23'!S38</f>
        <v>0</v>
      </c>
      <c r="AC17" s="550"/>
      <c r="AD17" s="557">
        <f>'H24'!S37</f>
        <v>0</v>
      </c>
      <c r="AE17" s="550"/>
      <c r="AF17" s="557">
        <f>'H25'!S37</f>
        <v>0</v>
      </c>
      <c r="AG17" s="550"/>
      <c r="AH17" s="557">
        <f>'H26'!S37</f>
        <v>0</v>
      </c>
      <c r="AI17" s="550"/>
      <c r="AJ17" s="580">
        <f>'H27'!S37</f>
        <v>0</v>
      </c>
      <c r="AK17" s="550"/>
      <c r="AL17" s="580">
        <f>'H28'!S37</f>
        <v>0</v>
      </c>
      <c r="AM17" s="550"/>
      <c r="AN17" s="580">
        <f>'H29'!S37</f>
        <v>0</v>
      </c>
      <c r="AO17" s="550"/>
      <c r="AP17" s="580">
        <f>'H30'!S37</f>
        <v>427113.87500000006</v>
      </c>
      <c r="AQ17" s="550"/>
      <c r="AR17" s="552">
        <f>'R1'!S37</f>
        <v>409997.80800000008</v>
      </c>
      <c r="AS17" s="550"/>
      <c r="AT17" s="552">
        <f>'R2'!S37</f>
        <v>416649.17800000001</v>
      </c>
      <c r="AU17" s="550"/>
      <c r="AV17" s="552">
        <f>'R3'!S37</f>
        <v>329180.31300000002</v>
      </c>
      <c r="AW17" s="550"/>
      <c r="AX17" s="552">
        <f>'R4'!S37</f>
        <v>328272.77999999997</v>
      </c>
      <c r="AY17" s="550"/>
      <c r="AZ17" s="552">
        <f>'R5'!S37</f>
        <v>320918.87499999994</v>
      </c>
    </row>
    <row r="18" spans="2:52" ht="14.25" customHeight="1" thickBot="1" x14ac:dyDescent="0.2">
      <c r="B18" s="475"/>
      <c r="C18" s="476"/>
      <c r="D18" s="476"/>
      <c r="E18" s="476"/>
      <c r="F18" s="476"/>
      <c r="G18" s="476"/>
      <c r="H18" s="476"/>
      <c r="I18" s="476"/>
      <c r="J18" s="476"/>
      <c r="K18" s="476"/>
      <c r="L18" s="476"/>
      <c r="M18" s="476"/>
      <c r="N18" s="571"/>
      <c r="O18" s="573"/>
      <c r="P18" s="558"/>
      <c r="Q18" s="560"/>
      <c r="R18" s="558"/>
      <c r="S18" s="551"/>
      <c r="T18" s="558"/>
      <c r="U18" s="551"/>
      <c r="V18" s="558"/>
      <c r="W18" s="551"/>
      <c r="X18" s="558"/>
      <c r="Y18" s="551"/>
      <c r="Z18" s="553"/>
      <c r="AA18" s="555"/>
      <c r="AB18" s="558"/>
      <c r="AC18" s="551"/>
      <c r="AD18" s="558"/>
      <c r="AE18" s="551"/>
      <c r="AF18" s="558"/>
      <c r="AG18" s="551"/>
      <c r="AH18" s="558"/>
      <c r="AI18" s="551"/>
      <c r="AJ18" s="581"/>
      <c r="AK18" s="551"/>
      <c r="AL18" s="581"/>
      <c r="AM18" s="551"/>
      <c r="AN18" s="581"/>
      <c r="AO18" s="551"/>
      <c r="AP18" s="581"/>
      <c r="AQ18" s="551"/>
      <c r="AR18" s="553"/>
      <c r="AS18" s="551"/>
      <c r="AT18" s="553"/>
      <c r="AU18" s="551"/>
      <c r="AV18" s="553"/>
      <c r="AW18" s="551"/>
      <c r="AX18" s="553"/>
      <c r="AY18" s="551"/>
      <c r="AZ18" s="553"/>
    </row>
    <row r="19" spans="2:52" ht="14.25" customHeight="1" x14ac:dyDescent="0.15">
      <c r="B19" s="471" t="s">
        <v>151</v>
      </c>
      <c r="C19" s="525"/>
      <c r="D19" s="525"/>
      <c r="E19" s="525"/>
      <c r="F19" s="525"/>
      <c r="G19" s="525"/>
      <c r="H19" s="525"/>
      <c r="I19" s="525"/>
      <c r="J19" s="525"/>
      <c r="K19" s="525"/>
      <c r="L19" s="525"/>
      <c r="M19" s="525"/>
      <c r="N19" s="526"/>
      <c r="O19" s="572"/>
      <c r="P19" s="578">
        <f>P17+(0.3*(P10+P14))</f>
        <v>0</v>
      </c>
      <c r="Q19" s="559"/>
      <c r="R19" s="557">
        <f>R17+(0.3*(R10+R14))</f>
        <v>0</v>
      </c>
      <c r="S19" s="550"/>
      <c r="T19" s="557">
        <f>T17+(0.3*(T10+T14))</f>
        <v>0</v>
      </c>
      <c r="U19" s="550"/>
      <c r="V19" s="557">
        <f>V17+(0.3*(V10+V14))</f>
        <v>0</v>
      </c>
      <c r="W19" s="550"/>
      <c r="X19" s="557">
        <f>X17+(0.3*(X10+X14))</f>
        <v>0</v>
      </c>
      <c r="Y19" s="550"/>
      <c r="Z19" s="552">
        <f>Z17+(0.3*(Z10+Z14))</f>
        <v>0</v>
      </c>
      <c r="AA19" s="554"/>
      <c r="AB19" s="557">
        <f>AB17+(0.3*(AB10+AB14))</f>
        <v>0</v>
      </c>
      <c r="AC19" s="550"/>
      <c r="AD19" s="557">
        <f>AD17+(0.3*(AD10+AD14))</f>
        <v>0</v>
      </c>
      <c r="AE19" s="550"/>
      <c r="AF19" s="557">
        <f>AF17+(0.3*(AF10+AF14))</f>
        <v>0</v>
      </c>
      <c r="AG19" s="550"/>
      <c r="AH19" s="557">
        <f>AH17+(0.3*(AH10+AH14))</f>
        <v>0</v>
      </c>
      <c r="AI19" s="550"/>
      <c r="AJ19" s="580">
        <f>AJ17+(0.3*(AJ10+AJ14))</f>
        <v>0</v>
      </c>
      <c r="AK19" s="550"/>
      <c r="AL19" s="580">
        <f>AL17+(0.3*(AL10+AL14))</f>
        <v>0</v>
      </c>
      <c r="AM19" s="550"/>
      <c r="AN19" s="580">
        <f>AN17+(0.3*(AN10+AN14))</f>
        <v>0</v>
      </c>
      <c r="AO19" s="550"/>
      <c r="AP19" s="580">
        <f>AP17+(0.3*(AP10+AP14))</f>
        <v>427113.87500000006</v>
      </c>
      <c r="AQ19" s="550"/>
      <c r="AR19" s="552">
        <f>AR17+(0.3*(AR10+AR14))</f>
        <v>409997.80800000008</v>
      </c>
      <c r="AS19" s="550"/>
      <c r="AT19" s="552">
        <f>AT17+(0.3*(AT10+AT14))</f>
        <v>416649.17800000001</v>
      </c>
      <c r="AU19" s="550"/>
      <c r="AV19" s="552">
        <f>AV17+(0.3*(AV10+AV14))</f>
        <v>329180.31300000002</v>
      </c>
      <c r="AW19" s="550"/>
      <c r="AX19" s="552">
        <f>AX17+(0.3*(AX10+AX14))</f>
        <v>328272.77999999997</v>
      </c>
      <c r="AY19" s="550"/>
      <c r="AZ19" s="552">
        <f>AZ17+(0.3*(AZ10+AZ14))</f>
        <v>320918.87499999994</v>
      </c>
    </row>
    <row r="20" spans="2:52" ht="14.25" customHeight="1" thickBot="1" x14ac:dyDescent="0.2">
      <c r="B20" s="475"/>
      <c r="C20" s="476"/>
      <c r="D20" s="476"/>
      <c r="E20" s="476"/>
      <c r="F20" s="476"/>
      <c r="G20" s="476"/>
      <c r="H20" s="476"/>
      <c r="I20" s="476"/>
      <c r="J20" s="476"/>
      <c r="K20" s="476"/>
      <c r="L20" s="476"/>
      <c r="M20" s="476"/>
      <c r="N20" s="571"/>
      <c r="O20" s="573"/>
      <c r="P20" s="579"/>
      <c r="Q20" s="560"/>
      <c r="R20" s="558"/>
      <c r="S20" s="551"/>
      <c r="T20" s="558"/>
      <c r="U20" s="551"/>
      <c r="V20" s="558"/>
      <c r="W20" s="551"/>
      <c r="X20" s="558"/>
      <c r="Y20" s="551"/>
      <c r="Z20" s="553"/>
      <c r="AA20" s="555"/>
      <c r="AB20" s="558"/>
      <c r="AC20" s="551"/>
      <c r="AD20" s="558"/>
      <c r="AE20" s="551"/>
      <c r="AF20" s="558"/>
      <c r="AG20" s="551"/>
      <c r="AH20" s="558"/>
      <c r="AI20" s="551"/>
      <c r="AJ20" s="581"/>
      <c r="AK20" s="551"/>
      <c r="AL20" s="581"/>
      <c r="AM20" s="551"/>
      <c r="AN20" s="581"/>
      <c r="AO20" s="551"/>
      <c r="AP20" s="581"/>
      <c r="AQ20" s="551"/>
      <c r="AR20" s="553"/>
      <c r="AS20" s="551"/>
      <c r="AT20" s="553"/>
      <c r="AU20" s="551"/>
      <c r="AV20" s="553"/>
      <c r="AW20" s="551"/>
      <c r="AX20" s="553"/>
      <c r="AY20" s="551"/>
      <c r="AZ20" s="553"/>
    </row>
    <row r="21" spans="2:52" ht="13.5" customHeight="1" x14ac:dyDescent="0.15">
      <c r="B21" s="471" t="s">
        <v>100</v>
      </c>
      <c r="C21" s="525"/>
      <c r="D21" s="525"/>
      <c r="E21" s="525"/>
      <c r="F21" s="525"/>
      <c r="G21" s="525"/>
      <c r="H21" s="525"/>
      <c r="I21" s="525"/>
      <c r="J21" s="525"/>
      <c r="K21" s="525"/>
      <c r="L21" s="525"/>
      <c r="M21" s="525"/>
      <c r="N21" s="526"/>
      <c r="O21" s="574" t="s">
        <v>90</v>
      </c>
      <c r="P21" s="575"/>
      <c r="Q21" s="546" t="e">
        <f>IF(P19="","",ROUND((P19-R19)*100/P19,1))</f>
        <v>#DIV/0!</v>
      </c>
      <c r="R21" s="575"/>
      <c r="S21" s="546" t="e">
        <f>IF(R19="","",ROUND((R19-T19)*100/R19,1))</f>
        <v>#DIV/0!</v>
      </c>
      <c r="T21" s="575"/>
      <c r="U21" s="546" t="e">
        <f>IF(T19="","",ROUND((T19-V19)*100/T19,1))</f>
        <v>#DIV/0!</v>
      </c>
      <c r="V21" s="575"/>
      <c r="W21" s="546" t="e">
        <f>IF(V19="","",ROUND((V19-X19)*100/V19,1))</f>
        <v>#DIV/0!</v>
      </c>
      <c r="X21" s="575"/>
      <c r="Y21" s="546" t="e">
        <f>IF(X19="","",ROUND((X19-Z19)*100/X19,1))</f>
        <v>#DIV/0!</v>
      </c>
      <c r="Z21" s="547"/>
      <c r="AA21" s="574" t="e">
        <f>IF(Z19="","",ROUND((Z19-AB19)*100/Z19,1))</f>
        <v>#DIV/0!</v>
      </c>
      <c r="AB21" s="575"/>
      <c r="AC21" s="546" t="e">
        <f>IF(AB19="","",ROUND((AB19-AD19)*100/AB19,1))</f>
        <v>#DIV/0!</v>
      </c>
      <c r="AD21" s="582"/>
      <c r="AE21" s="574" t="e">
        <f>IF(AD19="","",ROUND((AD19-AF19)*100/AD19,1))</f>
        <v>#DIV/0!</v>
      </c>
      <c r="AF21" s="547"/>
      <c r="AG21" s="582" t="e">
        <f>IF(AF19="","",ROUND((AF19-AH19)*100/AF19,1))</f>
        <v>#DIV/0!</v>
      </c>
      <c r="AH21" s="582"/>
      <c r="AI21" s="574" t="e">
        <f>IF(AH19="","",ROUND((AH19-AJ19)*100/AH19,1))</f>
        <v>#DIV/0!</v>
      </c>
      <c r="AJ21" s="547"/>
      <c r="AK21" s="574" t="e">
        <f>IF(AJ19="","",ROUND((AJ19-AL19)*100/AJ19,1))</f>
        <v>#DIV/0!</v>
      </c>
      <c r="AL21" s="547"/>
      <c r="AM21" s="574" t="e">
        <f>IF(AL19="","",ROUND((AL19-AN19)*100/AL19,1))</f>
        <v>#DIV/0!</v>
      </c>
      <c r="AN21" s="547"/>
      <c r="AO21" s="574" t="e">
        <f>IF(AN19="","",ROUND((AN19-AP19)*100/AN19,1))</f>
        <v>#DIV/0!</v>
      </c>
      <c r="AP21" s="582"/>
      <c r="AQ21" s="546">
        <f>IF(AP19="","",ROUND((AP19-AR19)*100/AP19,1))</f>
        <v>4</v>
      </c>
      <c r="AR21" s="547"/>
      <c r="AS21" s="546">
        <f>IF(AR19="","",ROUND((AR19-AT19)*100/AR19,1))</f>
        <v>-1.6</v>
      </c>
      <c r="AT21" s="547"/>
      <c r="AU21" s="546">
        <f>IF(AT19="","",ROUND((AT19-AV19)*100/AT19,1))</f>
        <v>21</v>
      </c>
      <c r="AV21" s="547"/>
      <c r="AW21" s="546">
        <f>IF(AV19="","",ROUND((AV19-AX19)*100/AV19,1))</f>
        <v>0.3</v>
      </c>
      <c r="AX21" s="547"/>
      <c r="AY21" s="546">
        <f>IF(AX19="","",ROUND((AX19-AZ19)*100/AX19,1))</f>
        <v>2.2000000000000002</v>
      </c>
      <c r="AZ21" s="547"/>
    </row>
    <row r="22" spans="2:52" ht="14.25" thickBot="1" x14ac:dyDescent="0.2">
      <c r="B22" s="475"/>
      <c r="C22" s="476"/>
      <c r="D22" s="476"/>
      <c r="E22" s="476"/>
      <c r="F22" s="476"/>
      <c r="G22" s="476"/>
      <c r="H22" s="476"/>
      <c r="I22" s="476"/>
      <c r="J22" s="476"/>
      <c r="K22" s="476"/>
      <c r="L22" s="476"/>
      <c r="M22" s="476"/>
      <c r="N22" s="571"/>
      <c r="O22" s="576"/>
      <c r="P22" s="577"/>
      <c r="Q22" s="548"/>
      <c r="R22" s="577"/>
      <c r="S22" s="548"/>
      <c r="T22" s="577"/>
      <c r="U22" s="548"/>
      <c r="V22" s="577"/>
      <c r="W22" s="548"/>
      <c r="X22" s="577"/>
      <c r="Y22" s="548"/>
      <c r="Z22" s="549"/>
      <c r="AA22" s="576"/>
      <c r="AB22" s="577"/>
      <c r="AC22" s="548"/>
      <c r="AD22" s="583"/>
      <c r="AE22" s="576"/>
      <c r="AF22" s="549"/>
      <c r="AG22" s="583"/>
      <c r="AH22" s="583"/>
      <c r="AI22" s="576"/>
      <c r="AJ22" s="549"/>
      <c r="AK22" s="576"/>
      <c r="AL22" s="549"/>
      <c r="AM22" s="576"/>
      <c r="AN22" s="549"/>
      <c r="AO22" s="576"/>
      <c r="AP22" s="583"/>
      <c r="AQ22" s="548"/>
      <c r="AR22" s="549"/>
      <c r="AS22" s="548"/>
      <c r="AT22" s="549"/>
      <c r="AU22" s="548"/>
      <c r="AV22" s="549"/>
      <c r="AW22" s="548"/>
      <c r="AX22" s="549"/>
      <c r="AY22" s="548"/>
      <c r="AZ22" s="549"/>
    </row>
    <row r="23" spans="2:52" ht="14.25" thickBot="1" x14ac:dyDescent="0.2">
      <c r="O23" s="114"/>
      <c r="P23" s="114"/>
      <c r="Q23" s="114"/>
      <c r="R23" s="114"/>
      <c r="S23" s="114"/>
      <c r="T23" s="114"/>
      <c r="U23" s="114"/>
      <c r="V23" s="114"/>
      <c r="W23" s="114"/>
      <c r="X23" s="114"/>
      <c r="Y23" s="114"/>
      <c r="Z23" s="216"/>
      <c r="AA23" s="216"/>
      <c r="AB23" s="218"/>
      <c r="AC23" s="114"/>
      <c r="AF23" s="219"/>
      <c r="AG23" s="219"/>
      <c r="AH23" s="219"/>
      <c r="AI23" s="219"/>
      <c r="AJ23" s="219"/>
      <c r="AM23" s="303"/>
      <c r="AN23" s="302"/>
      <c r="AO23" s="303"/>
      <c r="AP23" s="302"/>
      <c r="AQ23" s="303"/>
      <c r="AR23" s="304"/>
      <c r="AS23" s="237" t="s">
        <v>160</v>
      </c>
      <c r="AT23" s="246" t="e">
        <f>ROUND((AA21+AC21+AE41+AS21+AG21+AI21+AK21+AM21+AO21+AQ21+AS21+AU21)/12,1)</f>
        <v>#DIV/0!</v>
      </c>
      <c r="AU23" s="291" t="s">
        <v>180</v>
      </c>
      <c r="AV23" s="245" t="e">
        <f>ROUND((AS21+AG21+AI21+AK21+AM21+AO21+AQ21+AS21+AU21)/9,1)</f>
        <v>#DIV/0!</v>
      </c>
      <c r="AW23" s="291" t="s">
        <v>179</v>
      </c>
      <c r="AX23" s="244" t="e">
        <f>ROUND((AK21+AM21+AO21+AQ21+AS21+AU21)/6,1)</f>
        <v>#DIV/0!</v>
      </c>
      <c r="AY23" s="291" t="s">
        <v>185</v>
      </c>
      <c r="AZ23" s="244">
        <f>ROUND((AQ21+AS21+AU21)/3,1)</f>
        <v>7.8</v>
      </c>
    </row>
    <row r="24" spans="2:52" x14ac:dyDescent="0.15">
      <c r="P24" s="114"/>
      <c r="Q24" s="114"/>
      <c r="R24" s="114"/>
      <c r="S24" s="114"/>
      <c r="T24" s="114"/>
      <c r="U24" s="114"/>
      <c r="V24" s="114"/>
      <c r="W24" s="114"/>
      <c r="X24" s="114"/>
      <c r="Y24" s="114"/>
      <c r="Z24" s="217"/>
      <c r="AA24" s="217"/>
      <c r="AB24" s="219"/>
      <c r="AC24" s="114"/>
    </row>
    <row r="25" spans="2:52" x14ac:dyDescent="0.15">
      <c r="O25" s="162" t="s">
        <v>102</v>
      </c>
      <c r="AA25" s="162" t="s">
        <v>103</v>
      </c>
    </row>
    <row r="26" spans="2:52" x14ac:dyDescent="0.15">
      <c r="O26" s="168"/>
      <c r="AA26" s="168"/>
    </row>
    <row r="33" spans="43:43" ht="14.25" thickBot="1" x14ac:dyDescent="0.2"/>
    <row r="34" spans="43:43" ht="14.25" thickBot="1" x14ac:dyDescent="0.2">
      <c r="AQ34" s="246">
        <f>ROUND((AR32+AV32+AX32+AB32+AD32+AF32+AH32+AJ32+AL32+AN32+AP32+AT32)/12,1)</f>
        <v>0</v>
      </c>
    </row>
  </sheetData>
  <sheetProtection selectLockedCells="1"/>
  <mergeCells count="147">
    <mergeCell ref="AO21:AP22"/>
    <mergeCell ref="AO5:AP5"/>
    <mergeCell ref="AO6:AO7"/>
    <mergeCell ref="AO17:AO18"/>
    <mergeCell ref="AP17:AP18"/>
    <mergeCell ref="AO19:AO20"/>
    <mergeCell ref="AP19:AP20"/>
    <mergeCell ref="AW5:AX5"/>
    <mergeCell ref="AW6:AW7"/>
    <mergeCell ref="AW17:AW18"/>
    <mergeCell ref="AW19:AW20"/>
    <mergeCell ref="AW21:AX22"/>
    <mergeCell ref="AX19:AX20"/>
    <mergeCell ref="AX17:AX18"/>
    <mergeCell ref="Q21:R22"/>
    <mergeCell ref="S21:T22"/>
    <mergeCell ref="U21:V22"/>
    <mergeCell ref="W21:X22"/>
    <mergeCell ref="Y21:Z22"/>
    <mergeCell ref="AM21:AN22"/>
    <mergeCell ref="AM5:AN5"/>
    <mergeCell ref="AM6:AM7"/>
    <mergeCell ref="AM17:AM18"/>
    <mergeCell ref="AN17:AN18"/>
    <mergeCell ref="AM19:AM20"/>
    <mergeCell ref="AN19:AN20"/>
    <mergeCell ref="AK5:AL5"/>
    <mergeCell ref="AK6:AK7"/>
    <mergeCell ref="AL17:AL18"/>
    <mergeCell ref="AL19:AL20"/>
    <mergeCell ref="X19:X20"/>
    <mergeCell ref="X17:X18"/>
    <mergeCell ref="AD17:AD18"/>
    <mergeCell ref="AK21:AL22"/>
    <mergeCell ref="AI21:AJ22"/>
    <mergeCell ref="AF17:AF18"/>
    <mergeCell ref="AH17:AH18"/>
    <mergeCell ref="AH19:AH20"/>
    <mergeCell ref="AJ19:AJ20"/>
    <mergeCell ref="AJ17:AJ18"/>
    <mergeCell ref="AG21:AH22"/>
    <mergeCell ref="AE21:AF22"/>
    <mergeCell ref="AC21:AD22"/>
    <mergeCell ref="AA21:AB22"/>
    <mergeCell ref="D16:N16"/>
    <mergeCell ref="B2:F3"/>
    <mergeCell ref="B8:C16"/>
    <mergeCell ref="D8:N8"/>
    <mergeCell ref="F10:N10"/>
    <mergeCell ref="B21:N22"/>
    <mergeCell ref="O19:O20"/>
    <mergeCell ref="O17:O18"/>
    <mergeCell ref="O21:P22"/>
    <mergeCell ref="B17:N18"/>
    <mergeCell ref="B19:N20"/>
    <mergeCell ref="P17:P18"/>
    <mergeCell ref="P19:P20"/>
    <mergeCell ref="F14:N14"/>
    <mergeCell ref="Y5:Z5"/>
    <mergeCell ref="AA5:AB5"/>
    <mergeCell ref="Y6:Y7"/>
    <mergeCell ref="AA6:AA7"/>
    <mergeCell ref="O6:O7"/>
    <mergeCell ref="Q6:Q7"/>
    <mergeCell ref="G2:N3"/>
    <mergeCell ref="B5:N7"/>
    <mergeCell ref="O5:P5"/>
    <mergeCell ref="Q5:R5"/>
    <mergeCell ref="D12:N12"/>
    <mergeCell ref="AA1:AG1"/>
    <mergeCell ref="U6:U7"/>
    <mergeCell ref="AE6:AE7"/>
    <mergeCell ref="AI5:AJ5"/>
    <mergeCell ref="AI6:AI7"/>
    <mergeCell ref="AG5:AH5"/>
    <mergeCell ref="AG6:AG7"/>
    <mergeCell ref="O1:U1"/>
    <mergeCell ref="AF19:AF20"/>
    <mergeCell ref="U5:V5"/>
    <mergeCell ref="W5:X5"/>
    <mergeCell ref="W6:W7"/>
    <mergeCell ref="S5:T5"/>
    <mergeCell ref="S6:S7"/>
    <mergeCell ref="AE5:AF5"/>
    <mergeCell ref="AC6:AC7"/>
    <mergeCell ref="AC5:AD5"/>
    <mergeCell ref="Z19:Z20"/>
    <mergeCell ref="V19:V20"/>
    <mergeCell ref="V17:V18"/>
    <mergeCell ref="R17:R18"/>
    <mergeCell ref="R19:R20"/>
    <mergeCell ref="T17:T18"/>
    <mergeCell ref="T19:T20"/>
    <mergeCell ref="Y17:Y18"/>
    <mergeCell ref="W17:W18"/>
    <mergeCell ref="U17:U18"/>
    <mergeCell ref="S17:S18"/>
    <mergeCell ref="AB19:AB20"/>
    <mergeCell ref="AB17:AB18"/>
    <mergeCell ref="Z17:Z18"/>
    <mergeCell ref="AD19:AD20"/>
    <mergeCell ref="Q17:Q18"/>
    <mergeCell ref="Y19:Y20"/>
    <mergeCell ref="W19:W20"/>
    <mergeCell ref="U19:U20"/>
    <mergeCell ref="S19:S20"/>
    <mergeCell ref="Q19:Q20"/>
    <mergeCell ref="AC19:AC20"/>
    <mergeCell ref="AC17:AC18"/>
    <mergeCell ref="AA19:AA20"/>
    <mergeCell ref="AA17:AA18"/>
    <mergeCell ref="AK19:AK20"/>
    <mergeCell ref="AK17:AK18"/>
    <mergeCell ref="AI19:AI20"/>
    <mergeCell ref="AI17:AI18"/>
    <mergeCell ref="AG17:AG18"/>
    <mergeCell ref="AG19:AG20"/>
    <mergeCell ref="AE19:AE20"/>
    <mergeCell ref="AE17:AE18"/>
    <mergeCell ref="AS21:AT22"/>
    <mergeCell ref="AS5:AT5"/>
    <mergeCell ref="AS6:AS7"/>
    <mergeCell ref="AS17:AS18"/>
    <mergeCell ref="AT17:AT18"/>
    <mergeCell ref="AS19:AS20"/>
    <mergeCell ref="AT19:AT20"/>
    <mergeCell ref="AQ21:AR22"/>
    <mergeCell ref="AQ5:AR5"/>
    <mergeCell ref="AQ6:AQ7"/>
    <mergeCell ref="AQ17:AQ18"/>
    <mergeCell ref="AR17:AR18"/>
    <mergeCell ref="AQ19:AQ20"/>
    <mergeCell ref="AR19:AR20"/>
    <mergeCell ref="AY21:AZ22"/>
    <mergeCell ref="AY5:AZ5"/>
    <mergeCell ref="AY6:AY7"/>
    <mergeCell ref="AY17:AY18"/>
    <mergeCell ref="AZ17:AZ18"/>
    <mergeCell ref="AY19:AY20"/>
    <mergeCell ref="AZ19:AZ20"/>
    <mergeCell ref="AU21:AV22"/>
    <mergeCell ref="AU5:AV5"/>
    <mergeCell ref="AU6:AU7"/>
    <mergeCell ref="AU17:AU18"/>
    <mergeCell ref="AV17:AV18"/>
    <mergeCell ref="AU19:AU20"/>
    <mergeCell ref="AV19:AV20"/>
  </mergeCells>
  <phoneticPr fontId="2"/>
  <conditionalFormatting sqref="O8:AG17">
    <cfRule type="cellIs" dxfId="10" priority="39" stopIfTrue="1" operator="equal">
      <formula>0</formula>
    </cfRule>
  </conditionalFormatting>
  <conditionalFormatting sqref="O19:AZ19">
    <cfRule type="cellIs" dxfId="9" priority="17" stopIfTrue="1" operator="equal">
      <formula>0</formula>
    </cfRule>
  </conditionalFormatting>
  <conditionalFormatting sqref="Q8:AH15 AH16:AH17 O21 Q21 S21 U21 W21 Y21 AA21 AC21 AE21 AG21">
    <cfRule type="cellIs" dxfId="8" priority="42" stopIfTrue="1" operator="equal">
      <formula>0</formula>
    </cfRule>
  </conditionalFormatting>
  <conditionalFormatting sqref="AI21">
    <cfRule type="cellIs" dxfId="7" priority="41" stopIfTrue="1" operator="equal">
      <formula>0</formula>
    </cfRule>
  </conditionalFormatting>
  <conditionalFormatting sqref="AI8:AZ17">
    <cfRule type="cellIs" dxfId="6" priority="1" stopIfTrue="1" operator="equal">
      <formula>0</formula>
    </cfRule>
  </conditionalFormatting>
  <conditionalFormatting sqref="AK21">
    <cfRule type="cellIs" dxfId="5" priority="38" stopIfTrue="1" operator="equal">
      <formula>0</formula>
    </cfRule>
  </conditionalFormatting>
  <conditionalFormatting sqref="AM21 AO21">
    <cfRule type="cellIs" dxfId="4" priority="35" stopIfTrue="1" operator="equal">
      <formula>0</formula>
    </cfRule>
  </conditionalFormatting>
  <conditionalFormatting sqref="AQ21">
    <cfRule type="cellIs" dxfId="3" priority="33" stopIfTrue="1" operator="equal">
      <formula>0</formula>
    </cfRule>
  </conditionalFormatting>
  <conditionalFormatting sqref="AS21">
    <cfRule type="cellIs" dxfId="2" priority="28" stopIfTrue="1" operator="equal">
      <formula>0</formula>
    </cfRule>
  </conditionalFormatting>
  <conditionalFormatting sqref="AU21">
    <cfRule type="cellIs" dxfId="1" priority="25" stopIfTrue="1" operator="equal">
      <formula>0</formula>
    </cfRule>
  </conditionalFormatting>
  <conditionalFormatting sqref="AW21 AY21">
    <cfRule type="cellIs" dxfId="0" priority="18" stopIfTrue="1" operator="equal">
      <formula>0</formula>
    </cfRule>
  </conditionalFormatting>
  <printOptions horizontalCentered="1"/>
  <pageMargins left="0.70866141732283472" right="0.70866141732283472" top="0.94488188976377963" bottom="0.74803149606299213" header="0.31496062992125984" footer="0.31496062992125984"/>
  <pageSetup paperSize="9" scale="42" orientation="landscape" r:id="rId1"/>
  <colBreaks count="1" manualBreakCount="1">
    <brk id="2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7B9-A31E-4EF5-8BC4-13DF3FE33D55}">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113</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9"/>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9"/>
      <c r="P9" s="11" t="s">
        <v>123</v>
      </c>
      <c r="Q9" s="17">
        <v>2.2799999999999998</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9"/>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9"/>
      <c r="P11" s="11" t="s">
        <v>123</v>
      </c>
      <c r="Q11" s="17">
        <v>2.62</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9"/>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9"/>
      <c r="P13" s="11" t="s">
        <v>123</v>
      </c>
      <c r="Q13" s="17">
        <v>2.98</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9"/>
      <c r="P14" s="11" t="s">
        <v>126</v>
      </c>
      <c r="Q14" s="17">
        <v>3.2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9"/>
      <c r="P15" s="11" t="s">
        <v>126</v>
      </c>
      <c r="Q15" s="17">
        <v>3.32</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9"/>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9"/>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79"/>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79"/>
      <c r="P19" s="11" t="s">
        <v>130</v>
      </c>
      <c r="Q19" s="17">
        <v>2.08</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79"/>
      <c r="P20" s="11" t="s">
        <v>126</v>
      </c>
      <c r="Q20" s="17">
        <v>2.6</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79"/>
      <c r="P21" s="11" t="s">
        <v>126</v>
      </c>
      <c r="Q21" s="17">
        <v>2.41</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79"/>
      <c r="P22" s="11" t="s">
        <v>126</v>
      </c>
      <c r="Q22" s="17">
        <v>2.54</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79"/>
      <c r="P23" s="11" t="s">
        <v>126</v>
      </c>
      <c r="Q23" s="17">
        <v>3.24</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79"/>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79"/>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79"/>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0.36799999999999999</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3">
        <f>G45*K45*P45</f>
        <v>0</v>
      </c>
      <c r="S45" s="197"/>
    </row>
    <row r="46" spans="1:19" x14ac:dyDescent="0.15">
      <c r="C46" s="40"/>
    </row>
    <row r="47" spans="1:19" x14ac:dyDescent="0.15">
      <c r="A47" s="13" t="s">
        <v>28</v>
      </c>
    </row>
    <row r="48" spans="1:19" x14ac:dyDescent="0.15">
      <c r="B48" t="s">
        <v>76</v>
      </c>
    </row>
    <row r="49" spans="2:19" x14ac:dyDescent="0.15">
      <c r="C49" t="s">
        <v>84</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323"/>
      <c r="S51" s="226"/>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26"/>
    </row>
    <row r="53" spans="2:19" thickBot="1" x14ac:dyDescent="0.2">
      <c r="C53" s="89" t="s">
        <v>74</v>
      </c>
      <c r="D53" s="309"/>
      <c r="E53" s="309"/>
      <c r="F53" s="309"/>
      <c r="G53" s="309"/>
      <c r="H53" s="423"/>
      <c r="I53" s="420"/>
      <c r="J53" s="420"/>
      <c r="K53" s="420"/>
      <c r="L53" s="311"/>
      <c r="M53" s="312"/>
      <c r="N53" s="312"/>
      <c r="O53" s="312"/>
      <c r="P53" s="312"/>
      <c r="Q53" s="424">
        <f>H53*L53</f>
        <v>0</v>
      </c>
      <c r="R53" s="425"/>
    </row>
    <row r="54" spans="2:19" x14ac:dyDescent="0.15">
      <c r="R54" s="227"/>
    </row>
    <row r="55" spans="2:19" x14ac:dyDescent="0.15">
      <c r="R55" s="224"/>
    </row>
    <row r="56" spans="2:19" ht="18.75" customHeight="1" x14ac:dyDescent="0.15">
      <c r="R56" s="225"/>
    </row>
  </sheetData>
  <sheetProtection password="CC5D" sheet="1" selectLockedCells="1"/>
  <mergeCells count="67">
    <mergeCell ref="D53:G53"/>
    <mergeCell ref="H53:K53"/>
    <mergeCell ref="L53:P53"/>
    <mergeCell ref="Q53:R53"/>
    <mergeCell ref="C45:F45"/>
    <mergeCell ref="G45:J45"/>
    <mergeCell ref="K45:O45"/>
    <mergeCell ref="P45:Q45"/>
    <mergeCell ref="C51:C52"/>
    <mergeCell ref="D51:G52"/>
    <mergeCell ref="H51:K51"/>
    <mergeCell ref="L51:P51"/>
    <mergeCell ref="Q51:R51"/>
    <mergeCell ref="H52:K52"/>
    <mergeCell ref="L52:P52"/>
    <mergeCell ref="Q52:R52"/>
    <mergeCell ref="P43:Q43"/>
    <mergeCell ref="S43:S44"/>
    <mergeCell ref="G44:J44"/>
    <mergeCell ref="K44:O44"/>
    <mergeCell ref="P44:Q44"/>
    <mergeCell ref="A30:B34"/>
    <mergeCell ref="C30:N30"/>
    <mergeCell ref="C31:N31"/>
    <mergeCell ref="C32:N32"/>
    <mergeCell ref="C43:F44"/>
    <mergeCell ref="G43:J43"/>
    <mergeCell ref="K43:O43"/>
    <mergeCell ref="A35:B37"/>
    <mergeCell ref="C35:N35"/>
    <mergeCell ref="C36:N36"/>
    <mergeCell ref="C37:N37"/>
    <mergeCell ref="A38:N38"/>
    <mergeCell ref="C34:N34"/>
    <mergeCell ref="C23:N23"/>
    <mergeCell ref="C24:N24"/>
    <mergeCell ref="C25:N25"/>
    <mergeCell ref="C26:N26"/>
    <mergeCell ref="C27:N27"/>
    <mergeCell ref="C28:N28"/>
    <mergeCell ref="C29:N29"/>
    <mergeCell ref="C20:G22"/>
    <mergeCell ref="H20:N20"/>
    <mergeCell ref="H21:N21"/>
    <mergeCell ref="H22:N22"/>
    <mergeCell ref="C33:N33"/>
    <mergeCell ref="H16:N16"/>
    <mergeCell ref="H17:N17"/>
    <mergeCell ref="C18:G19"/>
    <mergeCell ref="H18:N18"/>
    <mergeCell ref="H19:N19"/>
    <mergeCell ref="A2:S2"/>
    <mergeCell ref="A4:N5"/>
    <mergeCell ref="O4:P4"/>
    <mergeCell ref="Q4:R4"/>
    <mergeCell ref="A6:B29"/>
    <mergeCell ref="C6:N6"/>
    <mergeCell ref="C7:N7"/>
    <mergeCell ref="C8:N8"/>
    <mergeCell ref="C9:N9"/>
    <mergeCell ref="C10:N10"/>
    <mergeCell ref="C11:N11"/>
    <mergeCell ref="C12:N12"/>
    <mergeCell ref="C13:N13"/>
    <mergeCell ref="C14:N14"/>
    <mergeCell ref="C15:N15"/>
    <mergeCell ref="C16:G17"/>
  </mergeCells>
  <phoneticPr fontId="2"/>
  <conditionalFormatting sqref="S6:S38">
    <cfRule type="cellIs" dxfId="48" priority="1" stopIfTrue="1" operator="equal">
      <formula>0</formula>
    </cfRule>
  </conditionalFormatting>
  <dataValidations count="1">
    <dataValidation allowBlank="1" showInputMessage="1" showErrorMessage="1" error="この欄は、入力できません！" prompt="入力欄ではありません！！" sqref="Q37:R37" xr:uid="{98491783-7D5D-4BA0-B5A1-A944A4A87D10}"/>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083C-E2A0-4C5E-A190-6B72F36DE453}">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114</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8"/>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8"/>
      <c r="P9" s="11" t="s">
        <v>123</v>
      </c>
      <c r="Q9" s="17">
        <v>2.2799999999999998</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8"/>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8"/>
      <c r="P11" s="11" t="s">
        <v>123</v>
      </c>
      <c r="Q11" s="17">
        <v>2.62</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8"/>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8"/>
      <c r="P13" s="11" t="s">
        <v>123</v>
      </c>
      <c r="Q13" s="17">
        <v>2.98</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8"/>
      <c r="P14" s="11" t="s">
        <v>126</v>
      </c>
      <c r="Q14" s="17">
        <v>3.2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8"/>
      <c r="P15" s="11" t="s">
        <v>126</v>
      </c>
      <c r="Q15" s="17">
        <v>3.32</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8"/>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8"/>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78"/>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78"/>
      <c r="P19" s="11" t="s">
        <v>130</v>
      </c>
      <c r="Q19" s="17">
        <v>2.08</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78"/>
      <c r="P20" s="11" t="s">
        <v>126</v>
      </c>
      <c r="Q20" s="17">
        <v>2.6</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78"/>
      <c r="P21" s="11" t="s">
        <v>126</v>
      </c>
      <c r="Q21" s="17">
        <v>2.41</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78"/>
      <c r="P22" s="11" t="s">
        <v>126</v>
      </c>
      <c r="Q22" s="17">
        <v>2.54</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78"/>
      <c r="P23" s="11" t="s">
        <v>126</v>
      </c>
      <c r="Q23" s="17">
        <v>3.24</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78"/>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78"/>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78"/>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0.33900000000000002</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3">
        <f>G45*K45*P45</f>
        <v>0</v>
      </c>
      <c r="S45" s="197"/>
    </row>
    <row r="46" spans="1:19" x14ac:dyDescent="0.15">
      <c r="C46" s="40"/>
    </row>
    <row r="47" spans="1:19" x14ac:dyDescent="0.15">
      <c r="A47" s="13" t="s">
        <v>28</v>
      </c>
    </row>
    <row r="48" spans="1:19" x14ac:dyDescent="0.15">
      <c r="B48" t="s">
        <v>76</v>
      </c>
    </row>
    <row r="49" spans="2:19" x14ac:dyDescent="0.15">
      <c r="C49" t="s">
        <v>84</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426"/>
      <c r="S51" s="226"/>
    </row>
    <row r="52" spans="2:19" ht="13.5" x14ac:dyDescent="0.15">
      <c r="B52"/>
      <c r="C52" s="316"/>
      <c r="D52" s="319"/>
      <c r="E52" s="319"/>
      <c r="F52" s="319"/>
      <c r="G52" s="320"/>
      <c r="H52" s="357" t="s">
        <v>135</v>
      </c>
      <c r="I52" s="324"/>
      <c r="J52" s="324"/>
      <c r="K52" s="324"/>
      <c r="L52" s="324" t="s">
        <v>136</v>
      </c>
      <c r="M52" s="324"/>
      <c r="N52" s="324"/>
      <c r="O52" s="324"/>
      <c r="P52" s="324"/>
      <c r="Q52" s="325" t="s">
        <v>129</v>
      </c>
      <c r="R52" s="326"/>
    </row>
    <row r="53" spans="2:19" thickBot="1" x14ac:dyDescent="0.2">
      <c r="C53" s="89" t="s">
        <v>74</v>
      </c>
      <c r="D53" s="309"/>
      <c r="E53" s="309"/>
      <c r="F53" s="309"/>
      <c r="G53" s="309"/>
      <c r="H53" s="423"/>
      <c r="I53" s="420"/>
      <c r="J53" s="420"/>
      <c r="K53" s="420"/>
      <c r="L53" s="311"/>
      <c r="M53" s="312"/>
      <c r="N53" s="312"/>
      <c r="O53" s="312"/>
      <c r="P53" s="312"/>
      <c r="Q53" s="424">
        <f>H53*L53</f>
        <v>0</v>
      </c>
      <c r="R53" s="425"/>
    </row>
    <row r="54" spans="2:19" x14ac:dyDescent="0.15">
      <c r="R54" s="227"/>
    </row>
    <row r="55" spans="2:19" x14ac:dyDescent="0.15">
      <c r="R55" s="224"/>
    </row>
    <row r="56" spans="2:19" ht="18.75" customHeight="1" x14ac:dyDescent="0.15">
      <c r="R56" s="225"/>
    </row>
  </sheetData>
  <sheetProtection password="CC5D" sheet="1" selectLockedCells="1"/>
  <mergeCells count="67">
    <mergeCell ref="D53:G53"/>
    <mergeCell ref="H53:K53"/>
    <mergeCell ref="L53:P53"/>
    <mergeCell ref="Q53:R53"/>
    <mergeCell ref="C45:F45"/>
    <mergeCell ref="G45:J45"/>
    <mergeCell ref="K45:O45"/>
    <mergeCell ref="P45:Q45"/>
    <mergeCell ref="C51:C52"/>
    <mergeCell ref="D51:G52"/>
    <mergeCell ref="H51:K51"/>
    <mergeCell ref="L51:P51"/>
    <mergeCell ref="Q51:R51"/>
    <mergeCell ref="H52:K52"/>
    <mergeCell ref="L52:P52"/>
    <mergeCell ref="Q52:R52"/>
    <mergeCell ref="P43:Q43"/>
    <mergeCell ref="S43:S44"/>
    <mergeCell ref="G44:J44"/>
    <mergeCell ref="K44:O44"/>
    <mergeCell ref="P44:Q44"/>
    <mergeCell ref="A30:B34"/>
    <mergeCell ref="C30:N30"/>
    <mergeCell ref="C31:N31"/>
    <mergeCell ref="C32:N32"/>
    <mergeCell ref="C43:F44"/>
    <mergeCell ref="G43:J43"/>
    <mergeCell ref="K43:O43"/>
    <mergeCell ref="A35:B37"/>
    <mergeCell ref="C35:N35"/>
    <mergeCell ref="C36:N36"/>
    <mergeCell ref="C37:N37"/>
    <mergeCell ref="A38:N38"/>
    <mergeCell ref="C34:N34"/>
    <mergeCell ref="C23:N23"/>
    <mergeCell ref="C24:N24"/>
    <mergeCell ref="C25:N25"/>
    <mergeCell ref="C26:N26"/>
    <mergeCell ref="C27:N27"/>
    <mergeCell ref="C28:N28"/>
    <mergeCell ref="C29:N29"/>
    <mergeCell ref="C20:G22"/>
    <mergeCell ref="H20:N20"/>
    <mergeCell ref="H21:N21"/>
    <mergeCell ref="H22:N22"/>
    <mergeCell ref="C33:N33"/>
    <mergeCell ref="H16:N16"/>
    <mergeCell ref="H17:N17"/>
    <mergeCell ref="C18:G19"/>
    <mergeCell ref="H18:N18"/>
    <mergeCell ref="H19:N19"/>
    <mergeCell ref="A2:S2"/>
    <mergeCell ref="A4:N5"/>
    <mergeCell ref="O4:P4"/>
    <mergeCell ref="Q4:R4"/>
    <mergeCell ref="A6:B29"/>
    <mergeCell ref="C6:N6"/>
    <mergeCell ref="C7:N7"/>
    <mergeCell ref="C8:N8"/>
    <mergeCell ref="C9:N9"/>
    <mergeCell ref="C10:N10"/>
    <mergeCell ref="C11:N11"/>
    <mergeCell ref="C12:N12"/>
    <mergeCell ref="C13:N13"/>
    <mergeCell ref="C14:N14"/>
    <mergeCell ref="C15:N15"/>
    <mergeCell ref="C16:G17"/>
  </mergeCells>
  <phoneticPr fontId="2"/>
  <conditionalFormatting sqref="S6:S38">
    <cfRule type="cellIs" dxfId="47" priority="1" stopIfTrue="1" operator="equal">
      <formula>0</formula>
    </cfRule>
  </conditionalFormatting>
  <dataValidations count="1">
    <dataValidation allowBlank="1" showInputMessage="1" showErrorMessage="1" error="この欄は、入力できません！" prompt="入力欄ではありません！！" sqref="Q37:R37" xr:uid="{61F712A8-22F4-4EEA-A52F-47668C8F5E8C}"/>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95B5-69AD-479C-8CA8-271280423A94}">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115</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8"/>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8"/>
      <c r="P9" s="11" t="s">
        <v>123</v>
      </c>
      <c r="Q9" s="17">
        <v>2.2799999999999998</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8"/>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8"/>
      <c r="P11" s="11" t="s">
        <v>123</v>
      </c>
      <c r="Q11" s="17">
        <v>2.62</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8"/>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8"/>
      <c r="P13" s="11" t="s">
        <v>123</v>
      </c>
      <c r="Q13" s="17">
        <v>2.98</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8"/>
      <c r="P14" s="11" t="s">
        <v>126</v>
      </c>
      <c r="Q14" s="17">
        <v>3.2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8"/>
      <c r="P15" s="11" t="s">
        <v>126</v>
      </c>
      <c r="Q15" s="17">
        <v>3.32</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8"/>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8"/>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78"/>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78"/>
      <c r="P19" s="11" t="s">
        <v>130</v>
      </c>
      <c r="Q19" s="17">
        <v>2.08</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78"/>
      <c r="P20" s="11" t="s">
        <v>126</v>
      </c>
      <c r="Q20" s="17">
        <v>2.6</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78"/>
      <c r="P21" s="11" t="s">
        <v>126</v>
      </c>
      <c r="Q21" s="17">
        <v>2.41</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78"/>
      <c r="P22" s="11" t="s">
        <v>126</v>
      </c>
      <c r="Q22" s="17">
        <v>2.54</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78"/>
      <c r="P23" s="11" t="s">
        <v>126</v>
      </c>
      <c r="Q23" s="17">
        <v>3.24</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78"/>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78"/>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78"/>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0.42499999999999999</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2">
        <f>G45*K45*P45</f>
        <v>0</v>
      </c>
      <c r="S45" s="197"/>
    </row>
    <row r="46" spans="1:19" x14ac:dyDescent="0.15">
      <c r="C46" s="40"/>
    </row>
    <row r="47" spans="1:19" x14ac:dyDescent="0.15">
      <c r="A47" s="13" t="s">
        <v>28</v>
      </c>
    </row>
    <row r="48" spans="1:19" x14ac:dyDescent="0.15">
      <c r="B48" t="s">
        <v>76</v>
      </c>
    </row>
    <row r="49" spans="2:19" x14ac:dyDescent="0.15">
      <c r="C49" t="s">
        <v>84</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426"/>
      <c r="S51" s="24"/>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4"/>
    </row>
    <row r="53" spans="2:19" thickBot="1" x14ac:dyDescent="0.2">
      <c r="C53" s="89" t="s">
        <v>74</v>
      </c>
      <c r="D53" s="309"/>
      <c r="E53" s="309"/>
      <c r="F53" s="309"/>
      <c r="G53" s="309"/>
      <c r="H53" s="423"/>
      <c r="I53" s="420"/>
      <c r="J53" s="420"/>
      <c r="K53" s="420"/>
      <c r="L53" s="311"/>
      <c r="M53" s="312"/>
      <c r="N53" s="312"/>
      <c r="O53" s="312"/>
      <c r="P53" s="312"/>
      <c r="Q53" s="424">
        <f>H53*L53</f>
        <v>0</v>
      </c>
      <c r="R53" s="425"/>
      <c r="S53" s="25"/>
    </row>
    <row r="56" spans="2:19" ht="18.75" customHeight="1" x14ac:dyDescent="0.15"/>
  </sheetData>
  <sheetProtection password="CC5D" sheet="1" selectLockedCells="1"/>
  <mergeCells count="67">
    <mergeCell ref="D53:G53"/>
    <mergeCell ref="H53:K53"/>
    <mergeCell ref="L53:P53"/>
    <mergeCell ref="Q53:R53"/>
    <mergeCell ref="C45:F45"/>
    <mergeCell ref="G45:J45"/>
    <mergeCell ref="K45:O45"/>
    <mergeCell ref="P45:Q45"/>
    <mergeCell ref="C51:C52"/>
    <mergeCell ref="D51:G52"/>
    <mergeCell ref="H51:K51"/>
    <mergeCell ref="L51:P51"/>
    <mergeCell ref="Q51:R51"/>
    <mergeCell ref="H52:K52"/>
    <mergeCell ref="L52:P52"/>
    <mergeCell ref="Q52:R52"/>
    <mergeCell ref="P43:Q43"/>
    <mergeCell ref="S43:S44"/>
    <mergeCell ref="G44:J44"/>
    <mergeCell ref="K44:O44"/>
    <mergeCell ref="P44:Q44"/>
    <mergeCell ref="A30:B34"/>
    <mergeCell ref="C30:N30"/>
    <mergeCell ref="C31:N31"/>
    <mergeCell ref="C32:N32"/>
    <mergeCell ref="C43:F44"/>
    <mergeCell ref="G43:J43"/>
    <mergeCell ref="K43:O43"/>
    <mergeCell ref="A35:B37"/>
    <mergeCell ref="C35:N35"/>
    <mergeCell ref="C36:N36"/>
    <mergeCell ref="C37:N37"/>
    <mergeCell ref="A38:N38"/>
    <mergeCell ref="C34:N34"/>
    <mergeCell ref="C23:N23"/>
    <mergeCell ref="C24:N24"/>
    <mergeCell ref="C25:N25"/>
    <mergeCell ref="C26:N26"/>
    <mergeCell ref="C27:N27"/>
    <mergeCell ref="C28:N28"/>
    <mergeCell ref="C29:N29"/>
    <mergeCell ref="C20:G22"/>
    <mergeCell ref="H20:N20"/>
    <mergeCell ref="H21:N21"/>
    <mergeCell ref="H22:N22"/>
    <mergeCell ref="C33:N33"/>
    <mergeCell ref="H16:N16"/>
    <mergeCell ref="H17:N17"/>
    <mergeCell ref="C18:G19"/>
    <mergeCell ref="H18:N18"/>
    <mergeCell ref="H19:N19"/>
    <mergeCell ref="A2:S2"/>
    <mergeCell ref="A4:N5"/>
    <mergeCell ref="O4:P4"/>
    <mergeCell ref="Q4:R4"/>
    <mergeCell ref="A6:B29"/>
    <mergeCell ref="C6:N6"/>
    <mergeCell ref="C7:N7"/>
    <mergeCell ref="C8:N8"/>
    <mergeCell ref="C9:N9"/>
    <mergeCell ref="C10:N10"/>
    <mergeCell ref="C11:N11"/>
    <mergeCell ref="C12:N12"/>
    <mergeCell ref="C13:N13"/>
    <mergeCell ref="C14:N14"/>
    <mergeCell ref="C15:N15"/>
    <mergeCell ref="C16:G17"/>
  </mergeCells>
  <phoneticPr fontId="2"/>
  <conditionalFormatting sqref="S6:S38">
    <cfRule type="cellIs" dxfId="46" priority="1" stopIfTrue="1" operator="equal">
      <formula>0</formula>
    </cfRule>
  </conditionalFormatting>
  <dataValidations count="1">
    <dataValidation allowBlank="1" showInputMessage="1" showErrorMessage="1" error="この欄は、入力できません！" prompt="入力欄ではありません！！" sqref="Q37:R37" xr:uid="{44C614C2-3878-4A77-BDC9-3A3E747F9FAD}"/>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0B55-69E9-4C1C-97AE-6C24683960BB}">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116</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8"/>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8"/>
      <c r="P9" s="11" t="s">
        <v>123</v>
      </c>
      <c r="Q9" s="17">
        <v>2.2799999999999998</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8"/>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8"/>
      <c r="P11" s="11" t="s">
        <v>123</v>
      </c>
      <c r="Q11" s="17">
        <v>2.62</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8"/>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8"/>
      <c r="P13" s="11" t="s">
        <v>123</v>
      </c>
      <c r="Q13" s="17">
        <v>2.98</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8"/>
      <c r="P14" s="11" t="s">
        <v>126</v>
      </c>
      <c r="Q14" s="17">
        <v>3.2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8"/>
      <c r="P15" s="11" t="s">
        <v>126</v>
      </c>
      <c r="Q15" s="17">
        <v>3.32</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8"/>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8"/>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78"/>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78"/>
      <c r="P19" s="11" t="s">
        <v>130</v>
      </c>
      <c r="Q19" s="17">
        <v>2.08</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78"/>
      <c r="P20" s="11" t="s">
        <v>126</v>
      </c>
      <c r="Q20" s="17">
        <v>2.6</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78"/>
      <c r="P21" s="11" t="s">
        <v>126</v>
      </c>
      <c r="Q21" s="17">
        <v>2.41</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78"/>
      <c r="P22" s="11" t="s">
        <v>126</v>
      </c>
      <c r="Q22" s="17">
        <v>2.54</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78"/>
      <c r="P23" s="11" t="s">
        <v>126</v>
      </c>
      <c r="Q23" s="17">
        <v>3.24</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78"/>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78"/>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78"/>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0.41799999999999998</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3">
        <f>G45*K45*P45</f>
        <v>0</v>
      </c>
      <c r="S45" s="197"/>
    </row>
    <row r="46" spans="1:19" x14ac:dyDescent="0.15">
      <c r="C46" s="40"/>
    </row>
    <row r="47" spans="1:19" x14ac:dyDescent="0.15">
      <c r="A47" s="13" t="s">
        <v>28</v>
      </c>
    </row>
    <row r="48" spans="1:19" x14ac:dyDescent="0.15">
      <c r="B48" t="s">
        <v>76</v>
      </c>
    </row>
    <row r="49" spans="2:19" x14ac:dyDescent="0.15">
      <c r="C49" t="s">
        <v>80</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426"/>
      <c r="S51" s="24"/>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4"/>
    </row>
    <row r="53" spans="2:19" thickBot="1" x14ac:dyDescent="0.2">
      <c r="C53" s="89" t="s">
        <v>74</v>
      </c>
      <c r="D53" s="309"/>
      <c r="E53" s="309"/>
      <c r="F53" s="309"/>
      <c r="G53" s="309"/>
      <c r="H53" s="423"/>
      <c r="I53" s="420"/>
      <c r="J53" s="420"/>
      <c r="K53" s="420"/>
      <c r="L53" s="311"/>
      <c r="M53" s="312"/>
      <c r="N53" s="312"/>
      <c r="O53" s="312"/>
      <c r="P53" s="312"/>
      <c r="Q53" s="424">
        <f>H53*L53</f>
        <v>0</v>
      </c>
      <c r="R53" s="425"/>
      <c r="S53" s="25"/>
    </row>
    <row r="56" spans="2:19" ht="18.75" customHeight="1" x14ac:dyDescent="0.15"/>
  </sheetData>
  <sheetProtection password="CC5D" sheet="1" selectLockedCells="1"/>
  <mergeCells count="67">
    <mergeCell ref="D53:G53"/>
    <mergeCell ref="H53:K53"/>
    <mergeCell ref="L53:P53"/>
    <mergeCell ref="Q53:R53"/>
    <mergeCell ref="C45:F45"/>
    <mergeCell ref="G45:J45"/>
    <mergeCell ref="K45:O45"/>
    <mergeCell ref="P45:Q45"/>
    <mergeCell ref="C51:C52"/>
    <mergeCell ref="D51:G52"/>
    <mergeCell ref="H51:K51"/>
    <mergeCell ref="L51:P51"/>
    <mergeCell ref="Q51:R51"/>
    <mergeCell ref="H52:K52"/>
    <mergeCell ref="L52:P52"/>
    <mergeCell ref="Q52:R52"/>
    <mergeCell ref="P43:Q43"/>
    <mergeCell ref="S43:S44"/>
    <mergeCell ref="G44:J44"/>
    <mergeCell ref="K44:O44"/>
    <mergeCell ref="P44:Q44"/>
    <mergeCell ref="A30:B34"/>
    <mergeCell ref="C30:N30"/>
    <mergeCell ref="C31:N31"/>
    <mergeCell ref="C32:N32"/>
    <mergeCell ref="C43:F44"/>
    <mergeCell ref="G43:J43"/>
    <mergeCell ref="K43:O43"/>
    <mergeCell ref="A35:B37"/>
    <mergeCell ref="C35:N35"/>
    <mergeCell ref="C36:N36"/>
    <mergeCell ref="C37:N37"/>
    <mergeCell ref="A38:N38"/>
    <mergeCell ref="C34:N34"/>
    <mergeCell ref="C23:N23"/>
    <mergeCell ref="C24:N24"/>
    <mergeCell ref="C25:N25"/>
    <mergeCell ref="C26:N26"/>
    <mergeCell ref="C27:N27"/>
    <mergeCell ref="C28:N28"/>
    <mergeCell ref="C29:N29"/>
    <mergeCell ref="C20:G22"/>
    <mergeCell ref="H20:N20"/>
    <mergeCell ref="H21:N21"/>
    <mergeCell ref="H22:N22"/>
    <mergeCell ref="C33:N33"/>
    <mergeCell ref="H16:N16"/>
    <mergeCell ref="H17:N17"/>
    <mergeCell ref="C18:G19"/>
    <mergeCell ref="H18:N18"/>
    <mergeCell ref="H19:N19"/>
    <mergeCell ref="A2:S2"/>
    <mergeCell ref="A4:N5"/>
    <mergeCell ref="O4:P4"/>
    <mergeCell ref="Q4:R4"/>
    <mergeCell ref="A6:B29"/>
    <mergeCell ref="C6:N6"/>
    <mergeCell ref="C7:N7"/>
    <mergeCell ref="C8:N8"/>
    <mergeCell ref="C9:N9"/>
    <mergeCell ref="C10:N10"/>
    <mergeCell ref="C11:N11"/>
    <mergeCell ref="C12:N12"/>
    <mergeCell ref="C13:N13"/>
    <mergeCell ref="C14:N14"/>
    <mergeCell ref="C15:N15"/>
    <mergeCell ref="C16:G17"/>
  </mergeCells>
  <phoneticPr fontId="2"/>
  <conditionalFormatting sqref="S6:S38">
    <cfRule type="cellIs" dxfId="45" priority="1" stopIfTrue="1" operator="equal">
      <formula>0</formula>
    </cfRule>
  </conditionalFormatting>
  <dataValidations count="1">
    <dataValidation allowBlank="1" showInputMessage="1" showErrorMessage="1" error="この欄は、入力できません！" prompt="入力欄ではありません！！" sqref="Q37:R37" xr:uid="{FBD3306E-FE12-418C-9A49-D69BC8A72966}"/>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B36F-E56C-4C5B-A532-09CDB116B62D}">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117</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77"/>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78"/>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78"/>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78"/>
      <c r="P9" s="11" t="s">
        <v>123</v>
      </c>
      <c r="Q9" s="17">
        <v>2.2400000000000002</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78"/>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78"/>
      <c r="P11" s="11" t="s">
        <v>123</v>
      </c>
      <c r="Q11" s="17">
        <v>2.58</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78"/>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78"/>
      <c r="P13" s="11" t="s">
        <v>123</v>
      </c>
      <c r="Q13" s="17">
        <v>3</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78"/>
      <c r="P14" s="11" t="s">
        <v>126</v>
      </c>
      <c r="Q14" s="17">
        <v>3.12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78"/>
      <c r="P15" s="11" t="s">
        <v>126</v>
      </c>
      <c r="Q15" s="17">
        <v>2.78</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78"/>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78"/>
      <c r="P17" s="11" t="s">
        <v>130</v>
      </c>
      <c r="Q17" s="17">
        <v>2.34</v>
      </c>
      <c r="R17" s="18" t="s">
        <v>132</v>
      </c>
      <c r="S17" s="46">
        <f t="shared" si="0"/>
        <v>0</v>
      </c>
    </row>
    <row r="18" spans="1:19" ht="13.5" x14ac:dyDescent="0.15">
      <c r="A18" s="354"/>
      <c r="B18" s="389"/>
      <c r="C18" s="396" t="s">
        <v>56</v>
      </c>
      <c r="D18" s="397"/>
      <c r="E18" s="397"/>
      <c r="F18" s="397"/>
      <c r="G18" s="398"/>
      <c r="H18" s="360" t="s">
        <v>57</v>
      </c>
      <c r="I18" s="361"/>
      <c r="J18" s="361"/>
      <c r="K18" s="361"/>
      <c r="L18" s="361"/>
      <c r="M18" s="361"/>
      <c r="N18" s="361"/>
      <c r="O18" s="178"/>
      <c r="P18" s="11" t="s">
        <v>126</v>
      </c>
      <c r="Q18" s="17">
        <v>2.7</v>
      </c>
      <c r="R18" s="18" t="s">
        <v>127</v>
      </c>
      <c r="S18" s="46">
        <f t="shared" si="0"/>
        <v>0</v>
      </c>
    </row>
    <row r="19" spans="1:19" ht="13.5" x14ac:dyDescent="0.15">
      <c r="A19" s="354"/>
      <c r="B19" s="389"/>
      <c r="C19" s="399"/>
      <c r="D19" s="400"/>
      <c r="E19" s="400"/>
      <c r="F19" s="400"/>
      <c r="G19" s="401"/>
      <c r="H19" s="371" t="s">
        <v>58</v>
      </c>
      <c r="I19" s="372"/>
      <c r="J19" s="372"/>
      <c r="K19" s="372"/>
      <c r="L19" s="372"/>
      <c r="M19" s="372"/>
      <c r="N19" s="372"/>
      <c r="O19" s="178"/>
      <c r="P19" s="11" t="s">
        <v>130</v>
      </c>
      <c r="Q19" s="17">
        <v>2.2200000000000002</v>
      </c>
      <c r="R19" s="18" t="s">
        <v>132</v>
      </c>
      <c r="S19" s="46">
        <f t="shared" si="0"/>
        <v>0</v>
      </c>
    </row>
    <row r="20" spans="1:19" ht="13.5" x14ac:dyDescent="0.15">
      <c r="A20" s="354"/>
      <c r="B20" s="389"/>
      <c r="C20" s="373" t="s">
        <v>59</v>
      </c>
      <c r="D20" s="374"/>
      <c r="E20" s="374"/>
      <c r="F20" s="374"/>
      <c r="G20" s="375"/>
      <c r="H20" s="370" t="s">
        <v>60</v>
      </c>
      <c r="I20" s="366"/>
      <c r="J20" s="366"/>
      <c r="K20" s="366"/>
      <c r="L20" s="366"/>
      <c r="M20" s="366"/>
      <c r="N20" s="366"/>
      <c r="O20" s="178"/>
      <c r="P20" s="11" t="s">
        <v>126</v>
      </c>
      <c r="Q20" s="17">
        <v>2.61</v>
      </c>
      <c r="R20" s="18" t="s">
        <v>127</v>
      </c>
      <c r="S20" s="46">
        <f t="shared" si="0"/>
        <v>0</v>
      </c>
    </row>
    <row r="21" spans="1:19" ht="13.5" x14ac:dyDescent="0.15">
      <c r="A21" s="354"/>
      <c r="B21" s="389"/>
      <c r="C21" s="376"/>
      <c r="D21" s="377"/>
      <c r="E21" s="377"/>
      <c r="F21" s="377"/>
      <c r="G21" s="378"/>
      <c r="H21" s="370" t="s">
        <v>61</v>
      </c>
      <c r="I21" s="366"/>
      <c r="J21" s="366"/>
      <c r="K21" s="366"/>
      <c r="L21" s="366"/>
      <c r="M21" s="366"/>
      <c r="N21" s="366"/>
      <c r="O21" s="178"/>
      <c r="P21" s="11" t="s">
        <v>126</v>
      </c>
      <c r="Q21" s="17">
        <v>2.33</v>
      </c>
      <c r="R21" s="18" t="s">
        <v>127</v>
      </c>
      <c r="S21" s="46">
        <f t="shared" si="0"/>
        <v>0</v>
      </c>
    </row>
    <row r="22" spans="1:19" ht="13.5" x14ac:dyDescent="0.15">
      <c r="A22" s="354"/>
      <c r="B22" s="389"/>
      <c r="C22" s="379"/>
      <c r="D22" s="380"/>
      <c r="E22" s="380"/>
      <c r="F22" s="380"/>
      <c r="G22" s="381"/>
      <c r="H22" s="360" t="s">
        <v>62</v>
      </c>
      <c r="I22" s="361"/>
      <c r="J22" s="361"/>
      <c r="K22" s="361"/>
      <c r="L22" s="361"/>
      <c r="M22" s="361"/>
      <c r="N22" s="361"/>
      <c r="O22" s="178"/>
      <c r="P22" s="11" t="s">
        <v>126</v>
      </c>
      <c r="Q22" s="17">
        <v>2.52</v>
      </c>
      <c r="R22" s="18" t="s">
        <v>127</v>
      </c>
      <c r="S22" s="46">
        <f t="shared" si="0"/>
        <v>0</v>
      </c>
    </row>
    <row r="23" spans="1:19" ht="13.5" x14ac:dyDescent="0.15">
      <c r="A23" s="354"/>
      <c r="B23" s="389"/>
      <c r="C23" s="370" t="s">
        <v>63</v>
      </c>
      <c r="D23" s="366"/>
      <c r="E23" s="366"/>
      <c r="F23" s="366"/>
      <c r="G23" s="366"/>
      <c r="H23" s="366"/>
      <c r="I23" s="366"/>
      <c r="J23" s="366"/>
      <c r="K23" s="366"/>
      <c r="L23" s="366"/>
      <c r="M23" s="366"/>
      <c r="N23" s="366"/>
      <c r="O23" s="178"/>
      <c r="P23" s="11" t="s">
        <v>126</v>
      </c>
      <c r="Q23" s="17">
        <v>3.17</v>
      </c>
      <c r="R23" s="18" t="s">
        <v>127</v>
      </c>
      <c r="S23" s="46">
        <f t="shared" si="0"/>
        <v>0</v>
      </c>
    </row>
    <row r="24" spans="1:19" ht="13.5" x14ac:dyDescent="0.15">
      <c r="A24" s="354"/>
      <c r="B24" s="389"/>
      <c r="C24" s="370" t="s">
        <v>64</v>
      </c>
      <c r="D24" s="366"/>
      <c r="E24" s="366"/>
      <c r="F24" s="366"/>
      <c r="G24" s="366"/>
      <c r="H24" s="366"/>
      <c r="I24" s="366"/>
      <c r="J24" s="366"/>
      <c r="K24" s="366"/>
      <c r="L24" s="366"/>
      <c r="M24" s="366"/>
      <c r="N24" s="366"/>
      <c r="O24" s="178"/>
      <c r="P24" s="11" t="s">
        <v>126</v>
      </c>
      <c r="Q24" s="17">
        <v>2.86</v>
      </c>
      <c r="R24" s="18" t="s">
        <v>127</v>
      </c>
      <c r="S24" s="46">
        <f t="shared" si="0"/>
        <v>0</v>
      </c>
    </row>
    <row r="25" spans="1:19" ht="13.5" x14ac:dyDescent="0.15">
      <c r="A25" s="354"/>
      <c r="B25" s="389"/>
      <c r="C25" s="370" t="s">
        <v>65</v>
      </c>
      <c r="D25" s="366"/>
      <c r="E25" s="366"/>
      <c r="F25" s="366"/>
      <c r="G25" s="366"/>
      <c r="H25" s="366"/>
      <c r="I25" s="366"/>
      <c r="J25" s="366"/>
      <c r="K25" s="366"/>
      <c r="L25" s="366"/>
      <c r="M25" s="366"/>
      <c r="N25" s="366"/>
      <c r="O25" s="178"/>
      <c r="P25" s="11" t="s">
        <v>130</v>
      </c>
      <c r="Q25" s="17">
        <v>0.85</v>
      </c>
      <c r="R25" s="18" t="s">
        <v>132</v>
      </c>
      <c r="S25" s="46">
        <f t="shared" si="0"/>
        <v>0</v>
      </c>
    </row>
    <row r="26" spans="1:19" ht="13.5" x14ac:dyDescent="0.15">
      <c r="A26" s="354"/>
      <c r="B26" s="389"/>
      <c r="C26" s="370" t="s">
        <v>66</v>
      </c>
      <c r="D26" s="366"/>
      <c r="E26" s="366"/>
      <c r="F26" s="366"/>
      <c r="G26" s="366"/>
      <c r="H26" s="366"/>
      <c r="I26" s="366"/>
      <c r="J26" s="366"/>
      <c r="K26" s="366"/>
      <c r="L26" s="366"/>
      <c r="M26" s="366"/>
      <c r="N26" s="366"/>
      <c r="O26" s="178"/>
      <c r="P26" s="11" t="s">
        <v>130</v>
      </c>
      <c r="Q26" s="17">
        <v>0.33</v>
      </c>
      <c r="R26" s="18" t="s">
        <v>132</v>
      </c>
      <c r="S26" s="46">
        <f t="shared" si="0"/>
        <v>0</v>
      </c>
    </row>
    <row r="27" spans="1:19" ht="13.5" x14ac:dyDescent="0.15">
      <c r="A27" s="354"/>
      <c r="B27" s="389"/>
      <c r="C27" s="364" t="s">
        <v>67</v>
      </c>
      <c r="D27" s="365"/>
      <c r="E27" s="365"/>
      <c r="F27" s="365"/>
      <c r="G27" s="365"/>
      <c r="H27" s="366"/>
      <c r="I27" s="366"/>
      <c r="J27" s="366"/>
      <c r="K27" s="366"/>
      <c r="L27" s="366"/>
      <c r="M27" s="366"/>
      <c r="N27" s="366"/>
      <c r="O27" s="179"/>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1">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0"/>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0"/>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0"/>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0"/>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0"/>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0"/>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0.38400000000000001</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1">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146</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3">
        <f>G45*K45*P45</f>
        <v>0</v>
      </c>
      <c r="S45" s="197"/>
    </row>
    <row r="46" spans="1:19" x14ac:dyDescent="0.15">
      <c r="C46" s="40"/>
    </row>
    <row r="47" spans="1:19" x14ac:dyDescent="0.15">
      <c r="A47" s="13" t="s">
        <v>28</v>
      </c>
    </row>
    <row r="48" spans="1:19" x14ac:dyDescent="0.15">
      <c r="B48" t="s">
        <v>76</v>
      </c>
    </row>
    <row r="49" spans="2:19" x14ac:dyDescent="0.15">
      <c r="C49" t="s">
        <v>80</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426"/>
      <c r="S51" s="24"/>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4"/>
    </row>
    <row r="53" spans="2:19" thickBot="1" x14ac:dyDescent="0.2">
      <c r="C53" s="89" t="s">
        <v>74</v>
      </c>
      <c r="D53" s="309"/>
      <c r="E53" s="309"/>
      <c r="F53" s="309"/>
      <c r="G53" s="309"/>
      <c r="H53" s="423"/>
      <c r="I53" s="420"/>
      <c r="J53" s="420"/>
      <c r="K53" s="420"/>
      <c r="L53" s="311"/>
      <c r="M53" s="312"/>
      <c r="N53" s="312"/>
      <c r="O53" s="312"/>
      <c r="P53" s="312"/>
      <c r="Q53" s="424">
        <f>H53*L53</f>
        <v>0</v>
      </c>
      <c r="R53" s="425"/>
      <c r="S53" s="25"/>
    </row>
    <row r="56" spans="2:19" ht="18.75" customHeight="1" x14ac:dyDescent="0.15"/>
  </sheetData>
  <sheetProtection password="CC5D" sheet="1" selectLockedCells="1"/>
  <mergeCells count="67">
    <mergeCell ref="C15:N15"/>
    <mergeCell ref="C16:G17"/>
    <mergeCell ref="H16:N16"/>
    <mergeCell ref="H17:N17"/>
    <mergeCell ref="A4:N5"/>
    <mergeCell ref="A6:B29"/>
    <mergeCell ref="C6:N6"/>
    <mergeCell ref="C7:N7"/>
    <mergeCell ref="C8:N8"/>
    <mergeCell ref="C18:G19"/>
    <mergeCell ref="C9:N9"/>
    <mergeCell ref="C10:N10"/>
    <mergeCell ref="C11:N11"/>
    <mergeCell ref="C12:N12"/>
    <mergeCell ref="C13:N13"/>
    <mergeCell ref="C14:N14"/>
    <mergeCell ref="H18:N18"/>
    <mergeCell ref="H19:N19"/>
    <mergeCell ref="C20:G22"/>
    <mergeCell ref="H20:N20"/>
    <mergeCell ref="H21:N21"/>
    <mergeCell ref="H22:N22"/>
    <mergeCell ref="A38:N38"/>
    <mergeCell ref="C23:N23"/>
    <mergeCell ref="C24:N24"/>
    <mergeCell ref="C25:N25"/>
    <mergeCell ref="C26:N26"/>
    <mergeCell ref="C31:N31"/>
    <mergeCell ref="C32:N32"/>
    <mergeCell ref="C33:N33"/>
    <mergeCell ref="C34:N34"/>
    <mergeCell ref="C27:N27"/>
    <mergeCell ref="C28:N28"/>
    <mergeCell ref="A2:S2"/>
    <mergeCell ref="C35:N35"/>
    <mergeCell ref="C36:N36"/>
    <mergeCell ref="P44:Q44"/>
    <mergeCell ref="G44:J44"/>
    <mergeCell ref="K44:O44"/>
    <mergeCell ref="A35:B37"/>
    <mergeCell ref="C37:N37"/>
    <mergeCell ref="C29:N29"/>
    <mergeCell ref="A30:B34"/>
    <mergeCell ref="O4:P4"/>
    <mergeCell ref="G43:J43"/>
    <mergeCell ref="K43:O43"/>
    <mergeCell ref="P43:Q43"/>
    <mergeCell ref="Q4:R4"/>
    <mergeCell ref="C30:N30"/>
    <mergeCell ref="D53:G53"/>
    <mergeCell ref="H53:K53"/>
    <mergeCell ref="L53:P53"/>
    <mergeCell ref="Q53:R53"/>
    <mergeCell ref="H52:K52"/>
    <mergeCell ref="L52:P52"/>
    <mergeCell ref="Q52:R52"/>
    <mergeCell ref="D51:G52"/>
    <mergeCell ref="C51:C52"/>
    <mergeCell ref="C43:F44"/>
    <mergeCell ref="S43:S44"/>
    <mergeCell ref="H51:K51"/>
    <mergeCell ref="L51:P51"/>
    <mergeCell ref="Q51:R51"/>
    <mergeCell ref="C45:F45"/>
    <mergeCell ref="G45:J45"/>
    <mergeCell ref="K45:O45"/>
    <mergeCell ref="P45:Q45"/>
  </mergeCells>
  <phoneticPr fontId="2"/>
  <conditionalFormatting sqref="S6:S38">
    <cfRule type="cellIs" dxfId="44" priority="2" stopIfTrue="1" operator="equal">
      <formula>0</formula>
    </cfRule>
  </conditionalFormatting>
  <dataValidations count="1">
    <dataValidation allowBlank="1" showInputMessage="1" showErrorMessage="1" error="この欄は、入力できません！" prompt="入力欄ではありません！！" sqref="Q37:R37" xr:uid="{4EA99778-D62E-4178-A5EF-8D90E5CCD1E7}"/>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75C12-504A-4557-90AA-3FA1627A89D8}">
  <dimension ref="A1:S56"/>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20" width="1.25" style="9" customWidth="1"/>
    <col min="21" max="16384" width="9" style="9"/>
  </cols>
  <sheetData>
    <row r="1" spans="1:19" x14ac:dyDescent="0.15">
      <c r="A1" s="168" t="s">
        <v>105</v>
      </c>
    </row>
    <row r="2" spans="1:19" ht="14.25" customHeight="1" x14ac:dyDescent="0.15">
      <c r="A2" s="338" t="s">
        <v>118</v>
      </c>
      <c r="B2" s="338"/>
      <c r="C2" s="338"/>
      <c r="D2" s="338"/>
      <c r="E2" s="338"/>
      <c r="F2" s="338"/>
      <c r="G2" s="338"/>
      <c r="H2" s="338"/>
      <c r="I2" s="338"/>
      <c r="J2" s="338"/>
      <c r="K2" s="338"/>
      <c r="L2" s="338"/>
      <c r="M2" s="338"/>
      <c r="N2" s="338"/>
      <c r="O2" s="338"/>
      <c r="P2" s="338"/>
      <c r="Q2" s="338"/>
      <c r="R2" s="338"/>
      <c r="S2" s="338"/>
    </row>
    <row r="3" spans="1:19" ht="15" thickBot="1" x14ac:dyDescent="0.2">
      <c r="O3" s="19"/>
      <c r="P3" s="1" t="s">
        <v>26</v>
      </c>
    </row>
    <row r="4" spans="1:19" ht="13.5" x14ac:dyDescent="0.15">
      <c r="A4" s="382" t="s">
        <v>0</v>
      </c>
      <c r="B4" s="383"/>
      <c r="C4" s="383"/>
      <c r="D4" s="383"/>
      <c r="E4" s="383"/>
      <c r="F4" s="383"/>
      <c r="G4" s="383"/>
      <c r="H4" s="383"/>
      <c r="I4" s="383"/>
      <c r="J4" s="383"/>
      <c r="K4" s="383"/>
      <c r="L4" s="383"/>
      <c r="M4" s="383"/>
      <c r="N4" s="384"/>
      <c r="O4" s="355" t="s">
        <v>22</v>
      </c>
      <c r="P4" s="355"/>
      <c r="Q4" s="356" t="s">
        <v>20</v>
      </c>
      <c r="R4" s="356"/>
      <c r="S4" s="7" t="s">
        <v>21</v>
      </c>
    </row>
    <row r="5" spans="1:19" thickBot="1" x14ac:dyDescent="0.2">
      <c r="A5" s="385"/>
      <c r="B5" s="386"/>
      <c r="C5" s="386"/>
      <c r="D5" s="386"/>
      <c r="E5" s="386"/>
      <c r="F5" s="386"/>
      <c r="G5" s="386"/>
      <c r="H5" s="386"/>
      <c r="I5" s="386"/>
      <c r="J5" s="386"/>
      <c r="K5" s="386"/>
      <c r="L5" s="386"/>
      <c r="M5" s="386"/>
      <c r="N5" s="387"/>
      <c r="O5" s="6" t="s">
        <v>2</v>
      </c>
      <c r="P5" s="4" t="s">
        <v>1</v>
      </c>
      <c r="Q5" s="5" t="s">
        <v>2</v>
      </c>
      <c r="R5" s="5" t="s">
        <v>1</v>
      </c>
      <c r="S5" s="223" t="s">
        <v>145</v>
      </c>
    </row>
    <row r="6" spans="1:19" ht="13.5" x14ac:dyDescent="0.15">
      <c r="A6" s="345" t="s">
        <v>3</v>
      </c>
      <c r="B6" s="388"/>
      <c r="C6" s="392" t="s">
        <v>4</v>
      </c>
      <c r="D6" s="393"/>
      <c r="E6" s="393"/>
      <c r="F6" s="393"/>
      <c r="G6" s="393"/>
      <c r="H6" s="393"/>
      <c r="I6" s="393"/>
      <c r="J6" s="393"/>
      <c r="K6" s="393"/>
      <c r="L6" s="393"/>
      <c r="M6" s="393"/>
      <c r="N6" s="393"/>
      <c r="O6" s="181"/>
      <c r="P6" s="14" t="s">
        <v>123</v>
      </c>
      <c r="Q6" s="15">
        <v>2.62</v>
      </c>
      <c r="R6" s="16" t="s">
        <v>125</v>
      </c>
      <c r="S6" s="46">
        <f t="shared" ref="S6:S27" si="0">O6*Q6</f>
        <v>0</v>
      </c>
    </row>
    <row r="7" spans="1:19" ht="13.5" x14ac:dyDescent="0.15">
      <c r="A7" s="354"/>
      <c r="B7" s="389"/>
      <c r="C7" s="394" t="s">
        <v>5</v>
      </c>
      <c r="D7" s="395"/>
      <c r="E7" s="395"/>
      <c r="F7" s="395"/>
      <c r="G7" s="395"/>
      <c r="H7" s="395"/>
      <c r="I7" s="395"/>
      <c r="J7" s="395"/>
      <c r="K7" s="395"/>
      <c r="L7" s="395"/>
      <c r="M7" s="395"/>
      <c r="N7" s="395"/>
      <c r="O7" s="182"/>
      <c r="P7" s="11" t="s">
        <v>123</v>
      </c>
      <c r="Q7" s="17">
        <v>2.38</v>
      </c>
      <c r="R7" s="18" t="s">
        <v>125</v>
      </c>
      <c r="S7" s="46">
        <f t="shared" si="0"/>
        <v>0</v>
      </c>
    </row>
    <row r="8" spans="1:19" ht="13.5" x14ac:dyDescent="0.15">
      <c r="A8" s="354"/>
      <c r="B8" s="389"/>
      <c r="C8" s="370" t="s">
        <v>29</v>
      </c>
      <c r="D8" s="366"/>
      <c r="E8" s="366"/>
      <c r="F8" s="366"/>
      <c r="G8" s="366"/>
      <c r="H8" s="366"/>
      <c r="I8" s="366"/>
      <c r="J8" s="366"/>
      <c r="K8" s="366"/>
      <c r="L8" s="366"/>
      <c r="M8" s="366"/>
      <c r="N8" s="366"/>
      <c r="O8" s="182"/>
      <c r="P8" s="11" t="s">
        <v>123</v>
      </c>
      <c r="Q8" s="17">
        <v>2.3199999999999998</v>
      </c>
      <c r="R8" s="18" t="s">
        <v>125</v>
      </c>
      <c r="S8" s="46">
        <f t="shared" si="0"/>
        <v>0</v>
      </c>
    </row>
    <row r="9" spans="1:19" ht="13.5" x14ac:dyDescent="0.15">
      <c r="A9" s="354"/>
      <c r="B9" s="389"/>
      <c r="C9" s="370" t="s">
        <v>30</v>
      </c>
      <c r="D9" s="366"/>
      <c r="E9" s="366"/>
      <c r="F9" s="366"/>
      <c r="G9" s="366"/>
      <c r="H9" s="366"/>
      <c r="I9" s="366"/>
      <c r="J9" s="366"/>
      <c r="K9" s="366"/>
      <c r="L9" s="366"/>
      <c r="M9" s="366"/>
      <c r="N9" s="366"/>
      <c r="O9" s="182"/>
      <c r="P9" s="11" t="s">
        <v>123</v>
      </c>
      <c r="Q9" s="17">
        <v>2.2400000000000002</v>
      </c>
      <c r="R9" s="18" t="s">
        <v>125</v>
      </c>
      <c r="S9" s="46">
        <f t="shared" si="0"/>
        <v>0</v>
      </c>
    </row>
    <row r="10" spans="1:19" ht="13.5" x14ac:dyDescent="0.15">
      <c r="A10" s="354"/>
      <c r="B10" s="389"/>
      <c r="C10" s="370" t="s">
        <v>6</v>
      </c>
      <c r="D10" s="366"/>
      <c r="E10" s="366"/>
      <c r="F10" s="366"/>
      <c r="G10" s="366"/>
      <c r="H10" s="366"/>
      <c r="I10" s="366"/>
      <c r="J10" s="366"/>
      <c r="K10" s="366"/>
      <c r="L10" s="366"/>
      <c r="M10" s="366"/>
      <c r="N10" s="366"/>
      <c r="O10" s="182"/>
      <c r="P10" s="11" t="s">
        <v>123</v>
      </c>
      <c r="Q10" s="17">
        <v>2.4900000000000002</v>
      </c>
      <c r="R10" s="18" t="s">
        <v>125</v>
      </c>
      <c r="S10" s="46">
        <f t="shared" si="0"/>
        <v>0</v>
      </c>
    </row>
    <row r="11" spans="1:19" ht="13.5" x14ac:dyDescent="0.15">
      <c r="A11" s="354"/>
      <c r="B11" s="389"/>
      <c r="C11" s="370" t="s">
        <v>7</v>
      </c>
      <c r="D11" s="366"/>
      <c r="E11" s="366"/>
      <c r="F11" s="366"/>
      <c r="G11" s="366"/>
      <c r="H11" s="366"/>
      <c r="I11" s="366"/>
      <c r="J11" s="366"/>
      <c r="K11" s="366"/>
      <c r="L11" s="366"/>
      <c r="M11" s="366"/>
      <c r="N11" s="366"/>
      <c r="O11" s="182"/>
      <c r="P11" s="11" t="s">
        <v>123</v>
      </c>
      <c r="Q11" s="17">
        <v>2.58</v>
      </c>
      <c r="R11" s="18" t="s">
        <v>125</v>
      </c>
      <c r="S11" s="46">
        <f t="shared" si="0"/>
        <v>0</v>
      </c>
    </row>
    <row r="12" spans="1:19" ht="13.5" x14ac:dyDescent="0.15">
      <c r="A12" s="354"/>
      <c r="B12" s="389"/>
      <c r="C12" s="370" t="s">
        <v>8</v>
      </c>
      <c r="D12" s="366"/>
      <c r="E12" s="366"/>
      <c r="F12" s="366"/>
      <c r="G12" s="366"/>
      <c r="H12" s="366"/>
      <c r="I12" s="366"/>
      <c r="J12" s="366"/>
      <c r="K12" s="366"/>
      <c r="L12" s="366"/>
      <c r="M12" s="366"/>
      <c r="N12" s="366"/>
      <c r="O12" s="182"/>
      <c r="P12" s="11" t="s">
        <v>123</v>
      </c>
      <c r="Q12" s="17">
        <v>2.71</v>
      </c>
      <c r="R12" s="18" t="s">
        <v>125</v>
      </c>
      <c r="S12" s="46">
        <f t="shared" si="0"/>
        <v>0</v>
      </c>
    </row>
    <row r="13" spans="1:19" ht="13.5" x14ac:dyDescent="0.15">
      <c r="A13" s="354"/>
      <c r="B13" s="389"/>
      <c r="C13" s="370" t="s">
        <v>9</v>
      </c>
      <c r="D13" s="366"/>
      <c r="E13" s="366"/>
      <c r="F13" s="366"/>
      <c r="G13" s="366"/>
      <c r="H13" s="366"/>
      <c r="I13" s="366"/>
      <c r="J13" s="366"/>
      <c r="K13" s="366"/>
      <c r="L13" s="366"/>
      <c r="M13" s="366"/>
      <c r="N13" s="366"/>
      <c r="O13" s="182"/>
      <c r="P13" s="11" t="s">
        <v>123</v>
      </c>
      <c r="Q13" s="17">
        <v>3</v>
      </c>
      <c r="R13" s="18" t="s">
        <v>125</v>
      </c>
      <c r="S13" s="46">
        <f t="shared" si="0"/>
        <v>0</v>
      </c>
    </row>
    <row r="14" spans="1:19" ht="13.5" x14ac:dyDescent="0.15">
      <c r="A14" s="354"/>
      <c r="B14" s="389"/>
      <c r="C14" s="370" t="s">
        <v>10</v>
      </c>
      <c r="D14" s="366"/>
      <c r="E14" s="366"/>
      <c r="F14" s="366"/>
      <c r="G14" s="366"/>
      <c r="H14" s="366"/>
      <c r="I14" s="366"/>
      <c r="J14" s="366"/>
      <c r="K14" s="366"/>
      <c r="L14" s="366"/>
      <c r="M14" s="366"/>
      <c r="N14" s="366"/>
      <c r="O14" s="182"/>
      <c r="P14" s="11" t="s">
        <v>126</v>
      </c>
      <c r="Q14" s="17">
        <v>3.12</v>
      </c>
      <c r="R14" s="18" t="s">
        <v>127</v>
      </c>
      <c r="S14" s="46">
        <f t="shared" si="0"/>
        <v>0</v>
      </c>
    </row>
    <row r="15" spans="1:19" ht="13.5" x14ac:dyDescent="0.15">
      <c r="A15" s="354"/>
      <c r="B15" s="389"/>
      <c r="C15" s="370" t="s">
        <v>11</v>
      </c>
      <c r="D15" s="366"/>
      <c r="E15" s="366"/>
      <c r="F15" s="366"/>
      <c r="G15" s="366"/>
      <c r="H15" s="366"/>
      <c r="I15" s="366"/>
      <c r="J15" s="366"/>
      <c r="K15" s="366"/>
      <c r="L15" s="366"/>
      <c r="M15" s="366"/>
      <c r="N15" s="366"/>
      <c r="O15" s="182"/>
      <c r="P15" s="11" t="s">
        <v>126</v>
      </c>
      <c r="Q15" s="17">
        <v>2.78</v>
      </c>
      <c r="R15" s="18" t="s">
        <v>127</v>
      </c>
      <c r="S15" s="46">
        <f t="shared" si="0"/>
        <v>0</v>
      </c>
    </row>
    <row r="16" spans="1:19" ht="13.5" x14ac:dyDescent="0.15">
      <c r="A16" s="354"/>
      <c r="B16" s="389"/>
      <c r="C16" s="373" t="s">
        <v>12</v>
      </c>
      <c r="D16" s="374"/>
      <c r="E16" s="374"/>
      <c r="F16" s="374"/>
      <c r="G16" s="375"/>
      <c r="H16" s="360" t="s">
        <v>23</v>
      </c>
      <c r="I16" s="361"/>
      <c r="J16" s="361"/>
      <c r="K16" s="361"/>
      <c r="L16" s="361"/>
      <c r="M16" s="361"/>
      <c r="N16" s="361"/>
      <c r="O16" s="182"/>
      <c r="P16" s="11" t="s">
        <v>126</v>
      </c>
      <c r="Q16" s="17">
        <v>3</v>
      </c>
      <c r="R16" s="18" t="s">
        <v>127</v>
      </c>
      <c r="S16" s="46">
        <f t="shared" si="0"/>
        <v>0</v>
      </c>
    </row>
    <row r="17" spans="1:19" ht="13.5" x14ac:dyDescent="0.15">
      <c r="A17" s="354"/>
      <c r="B17" s="389"/>
      <c r="C17" s="379"/>
      <c r="D17" s="380"/>
      <c r="E17" s="380"/>
      <c r="F17" s="380"/>
      <c r="G17" s="381"/>
      <c r="H17" s="360" t="s">
        <v>31</v>
      </c>
      <c r="I17" s="361"/>
      <c r="J17" s="361"/>
      <c r="K17" s="361"/>
      <c r="L17" s="361"/>
      <c r="M17" s="361"/>
      <c r="N17" s="361"/>
      <c r="O17" s="182"/>
      <c r="P17" s="11" t="s">
        <v>130</v>
      </c>
      <c r="Q17" s="17">
        <v>2.34</v>
      </c>
      <c r="R17" s="18" t="s">
        <v>132</v>
      </c>
      <c r="S17" s="46">
        <f t="shared" si="0"/>
        <v>0</v>
      </c>
    </row>
    <row r="18" spans="1:19" ht="13.5" x14ac:dyDescent="0.15">
      <c r="A18" s="354"/>
      <c r="B18" s="389"/>
      <c r="C18" s="396" t="s">
        <v>33</v>
      </c>
      <c r="D18" s="397"/>
      <c r="E18" s="397"/>
      <c r="F18" s="397"/>
      <c r="G18" s="398"/>
      <c r="H18" s="360" t="s">
        <v>34</v>
      </c>
      <c r="I18" s="361"/>
      <c r="J18" s="361"/>
      <c r="K18" s="361"/>
      <c r="L18" s="361"/>
      <c r="M18" s="361"/>
      <c r="N18" s="361"/>
      <c r="O18" s="182"/>
      <c r="P18" s="11" t="s">
        <v>126</v>
      </c>
      <c r="Q18" s="17">
        <v>2.7</v>
      </c>
      <c r="R18" s="18" t="s">
        <v>127</v>
      </c>
      <c r="S18" s="46">
        <f t="shared" si="0"/>
        <v>0</v>
      </c>
    </row>
    <row r="19" spans="1:19" ht="13.5" x14ac:dyDescent="0.15">
      <c r="A19" s="354"/>
      <c r="B19" s="389"/>
      <c r="C19" s="399"/>
      <c r="D19" s="400"/>
      <c r="E19" s="400"/>
      <c r="F19" s="400"/>
      <c r="G19" s="401"/>
      <c r="H19" s="371" t="s">
        <v>35</v>
      </c>
      <c r="I19" s="372"/>
      <c r="J19" s="372"/>
      <c r="K19" s="372"/>
      <c r="L19" s="372"/>
      <c r="M19" s="372"/>
      <c r="N19" s="372"/>
      <c r="O19" s="182"/>
      <c r="P19" s="11" t="s">
        <v>130</v>
      </c>
      <c r="Q19" s="17">
        <v>2.2200000000000002</v>
      </c>
      <c r="R19" s="18" t="s">
        <v>132</v>
      </c>
      <c r="S19" s="46">
        <f t="shared" si="0"/>
        <v>0</v>
      </c>
    </row>
    <row r="20" spans="1:19" ht="13.5" x14ac:dyDescent="0.15">
      <c r="A20" s="354"/>
      <c r="B20" s="389"/>
      <c r="C20" s="373" t="s">
        <v>36</v>
      </c>
      <c r="D20" s="374"/>
      <c r="E20" s="374"/>
      <c r="F20" s="374"/>
      <c r="G20" s="375"/>
      <c r="H20" s="370" t="s">
        <v>37</v>
      </c>
      <c r="I20" s="366"/>
      <c r="J20" s="366"/>
      <c r="K20" s="366"/>
      <c r="L20" s="366"/>
      <c r="M20" s="366"/>
      <c r="N20" s="366"/>
      <c r="O20" s="182"/>
      <c r="P20" s="11" t="s">
        <v>126</v>
      </c>
      <c r="Q20" s="17">
        <v>2.61</v>
      </c>
      <c r="R20" s="18" t="s">
        <v>127</v>
      </c>
      <c r="S20" s="46">
        <f t="shared" si="0"/>
        <v>0</v>
      </c>
    </row>
    <row r="21" spans="1:19" ht="13.5" x14ac:dyDescent="0.15">
      <c r="A21" s="354"/>
      <c r="B21" s="389"/>
      <c r="C21" s="376"/>
      <c r="D21" s="377"/>
      <c r="E21" s="377"/>
      <c r="F21" s="377"/>
      <c r="G21" s="378"/>
      <c r="H21" s="370" t="s">
        <v>38</v>
      </c>
      <c r="I21" s="366"/>
      <c r="J21" s="366"/>
      <c r="K21" s="366"/>
      <c r="L21" s="366"/>
      <c r="M21" s="366"/>
      <c r="N21" s="366"/>
      <c r="O21" s="182"/>
      <c r="P21" s="11" t="s">
        <v>126</v>
      </c>
      <c r="Q21" s="17">
        <v>2.33</v>
      </c>
      <c r="R21" s="18" t="s">
        <v>127</v>
      </c>
      <c r="S21" s="46">
        <f t="shared" si="0"/>
        <v>0</v>
      </c>
    </row>
    <row r="22" spans="1:19" ht="13.5" x14ac:dyDescent="0.15">
      <c r="A22" s="354"/>
      <c r="B22" s="389"/>
      <c r="C22" s="379"/>
      <c r="D22" s="380"/>
      <c r="E22" s="380"/>
      <c r="F22" s="380"/>
      <c r="G22" s="381"/>
      <c r="H22" s="360" t="s">
        <v>39</v>
      </c>
      <c r="I22" s="361"/>
      <c r="J22" s="361"/>
      <c r="K22" s="361"/>
      <c r="L22" s="361"/>
      <c r="M22" s="361"/>
      <c r="N22" s="361"/>
      <c r="O22" s="182"/>
      <c r="P22" s="11" t="s">
        <v>126</v>
      </c>
      <c r="Q22" s="17">
        <v>2.52</v>
      </c>
      <c r="R22" s="18" t="s">
        <v>127</v>
      </c>
      <c r="S22" s="46">
        <f t="shared" si="0"/>
        <v>0</v>
      </c>
    </row>
    <row r="23" spans="1:19" ht="13.5" x14ac:dyDescent="0.15">
      <c r="A23" s="354"/>
      <c r="B23" s="389"/>
      <c r="C23" s="370" t="s">
        <v>40</v>
      </c>
      <c r="D23" s="366"/>
      <c r="E23" s="366"/>
      <c r="F23" s="366"/>
      <c r="G23" s="366"/>
      <c r="H23" s="366"/>
      <c r="I23" s="366"/>
      <c r="J23" s="366"/>
      <c r="K23" s="366"/>
      <c r="L23" s="366"/>
      <c r="M23" s="366"/>
      <c r="N23" s="366"/>
      <c r="O23" s="182"/>
      <c r="P23" s="11" t="s">
        <v>126</v>
      </c>
      <c r="Q23" s="17">
        <v>3.17</v>
      </c>
      <c r="R23" s="18" t="s">
        <v>127</v>
      </c>
      <c r="S23" s="46">
        <f t="shared" si="0"/>
        <v>0</v>
      </c>
    </row>
    <row r="24" spans="1:19" ht="13.5" x14ac:dyDescent="0.15">
      <c r="A24" s="354"/>
      <c r="B24" s="389"/>
      <c r="C24" s="370" t="s">
        <v>41</v>
      </c>
      <c r="D24" s="366"/>
      <c r="E24" s="366"/>
      <c r="F24" s="366"/>
      <c r="G24" s="366"/>
      <c r="H24" s="366"/>
      <c r="I24" s="366"/>
      <c r="J24" s="366"/>
      <c r="K24" s="366"/>
      <c r="L24" s="366"/>
      <c r="M24" s="366"/>
      <c r="N24" s="366"/>
      <c r="O24" s="182"/>
      <c r="P24" s="11" t="s">
        <v>126</v>
      </c>
      <c r="Q24" s="17">
        <v>2.86</v>
      </c>
      <c r="R24" s="18" t="s">
        <v>127</v>
      </c>
      <c r="S24" s="46">
        <f t="shared" si="0"/>
        <v>0</v>
      </c>
    </row>
    <row r="25" spans="1:19" ht="13.5" x14ac:dyDescent="0.15">
      <c r="A25" s="354"/>
      <c r="B25" s="389"/>
      <c r="C25" s="370" t="s">
        <v>42</v>
      </c>
      <c r="D25" s="366"/>
      <c r="E25" s="366"/>
      <c r="F25" s="366"/>
      <c r="G25" s="366"/>
      <c r="H25" s="366"/>
      <c r="I25" s="366"/>
      <c r="J25" s="366"/>
      <c r="K25" s="366"/>
      <c r="L25" s="366"/>
      <c r="M25" s="366"/>
      <c r="N25" s="366"/>
      <c r="O25" s="182"/>
      <c r="P25" s="11" t="s">
        <v>130</v>
      </c>
      <c r="Q25" s="17">
        <v>0.85</v>
      </c>
      <c r="R25" s="18" t="s">
        <v>132</v>
      </c>
      <c r="S25" s="46">
        <f t="shared" si="0"/>
        <v>0</v>
      </c>
    </row>
    <row r="26" spans="1:19" ht="13.5" x14ac:dyDescent="0.15">
      <c r="A26" s="354"/>
      <c r="B26" s="389"/>
      <c r="C26" s="370" t="s">
        <v>43</v>
      </c>
      <c r="D26" s="366"/>
      <c r="E26" s="366"/>
      <c r="F26" s="366"/>
      <c r="G26" s="366"/>
      <c r="H26" s="366"/>
      <c r="I26" s="366"/>
      <c r="J26" s="366"/>
      <c r="K26" s="366"/>
      <c r="L26" s="366"/>
      <c r="M26" s="366"/>
      <c r="N26" s="366"/>
      <c r="O26" s="182"/>
      <c r="P26" s="11" t="s">
        <v>130</v>
      </c>
      <c r="Q26" s="17">
        <v>0.33</v>
      </c>
      <c r="R26" s="18" t="s">
        <v>132</v>
      </c>
      <c r="S26" s="46">
        <f t="shared" si="0"/>
        <v>0</v>
      </c>
    </row>
    <row r="27" spans="1:19" ht="13.5" x14ac:dyDescent="0.15">
      <c r="A27" s="354"/>
      <c r="B27" s="389"/>
      <c r="C27" s="364" t="s">
        <v>44</v>
      </c>
      <c r="D27" s="365"/>
      <c r="E27" s="365"/>
      <c r="F27" s="365"/>
      <c r="G27" s="365"/>
      <c r="H27" s="366"/>
      <c r="I27" s="366"/>
      <c r="J27" s="366"/>
      <c r="K27" s="366"/>
      <c r="L27" s="366"/>
      <c r="M27" s="366"/>
      <c r="N27" s="366"/>
      <c r="O27" s="183"/>
      <c r="P27" s="11" t="s">
        <v>130</v>
      </c>
      <c r="Q27" s="17">
        <v>1.18</v>
      </c>
      <c r="R27" s="18" t="s">
        <v>132</v>
      </c>
      <c r="S27" s="46">
        <f t="shared" si="0"/>
        <v>0</v>
      </c>
    </row>
    <row r="28" spans="1:19" ht="13.5" customHeight="1" thickBot="1" x14ac:dyDescent="0.2">
      <c r="A28" s="354"/>
      <c r="B28" s="389"/>
      <c r="C28" s="362" t="s">
        <v>47</v>
      </c>
      <c r="D28" s="363"/>
      <c r="E28" s="363"/>
      <c r="F28" s="363"/>
      <c r="G28" s="363"/>
      <c r="H28" s="363"/>
      <c r="I28" s="363"/>
      <c r="J28" s="363"/>
      <c r="K28" s="363"/>
      <c r="L28" s="363"/>
      <c r="M28" s="363"/>
      <c r="N28" s="367"/>
      <c r="O28" s="72">
        <f>G45</f>
        <v>0</v>
      </c>
      <c r="P28" s="11" t="s">
        <v>130</v>
      </c>
      <c r="Q28" s="17">
        <f>K45*P45</f>
        <v>0</v>
      </c>
      <c r="R28" s="18" t="s">
        <v>132</v>
      </c>
      <c r="S28" s="47">
        <f>R45</f>
        <v>0</v>
      </c>
    </row>
    <row r="29" spans="1:19" thickBot="1" x14ac:dyDescent="0.2">
      <c r="A29" s="390"/>
      <c r="B29" s="391"/>
      <c r="C29" s="351" t="s">
        <v>13</v>
      </c>
      <c r="D29" s="352"/>
      <c r="E29" s="352"/>
      <c r="F29" s="352"/>
      <c r="G29" s="352"/>
      <c r="H29" s="352"/>
      <c r="I29" s="352"/>
      <c r="J29" s="352"/>
      <c r="K29" s="352"/>
      <c r="L29" s="352"/>
      <c r="M29" s="352"/>
      <c r="N29" s="352"/>
      <c r="O29" s="73"/>
      <c r="P29" s="27"/>
      <c r="Q29" s="28"/>
      <c r="R29" s="29"/>
      <c r="S29" s="49">
        <f>SUM(S6:S28)</f>
        <v>0</v>
      </c>
    </row>
    <row r="30" spans="1:19" ht="13.5" x14ac:dyDescent="0.15">
      <c r="A30" s="347" t="s">
        <v>14</v>
      </c>
      <c r="B30" s="353"/>
      <c r="C30" s="358" t="s">
        <v>15</v>
      </c>
      <c r="D30" s="359"/>
      <c r="E30" s="359"/>
      <c r="F30" s="359"/>
      <c r="G30" s="359"/>
      <c r="H30" s="359"/>
      <c r="I30" s="359"/>
      <c r="J30" s="359"/>
      <c r="K30" s="359"/>
      <c r="L30" s="359"/>
      <c r="M30" s="359"/>
      <c r="N30" s="359"/>
      <c r="O30" s="184"/>
      <c r="P30" s="10" t="s">
        <v>139</v>
      </c>
      <c r="Q30" s="20">
        <v>0.06</v>
      </c>
      <c r="R30" s="22" t="s">
        <v>140</v>
      </c>
      <c r="S30" s="50">
        <f>O30*Q30</f>
        <v>0</v>
      </c>
    </row>
    <row r="31" spans="1:19" ht="13.5" x14ac:dyDescent="0.15">
      <c r="A31" s="354"/>
      <c r="B31" s="353"/>
      <c r="C31" s="360" t="s">
        <v>16</v>
      </c>
      <c r="D31" s="361"/>
      <c r="E31" s="361"/>
      <c r="F31" s="361"/>
      <c r="G31" s="361"/>
      <c r="H31" s="361"/>
      <c r="I31" s="361"/>
      <c r="J31" s="361"/>
      <c r="K31" s="361"/>
      <c r="L31" s="361"/>
      <c r="M31" s="361"/>
      <c r="N31" s="361"/>
      <c r="O31" s="183"/>
      <c r="P31" s="11" t="s">
        <v>139</v>
      </c>
      <c r="Q31" s="21">
        <v>5.7000000000000002E-2</v>
      </c>
      <c r="R31" s="22" t="s">
        <v>140</v>
      </c>
      <c r="S31" s="50">
        <f>O31*Q31</f>
        <v>0</v>
      </c>
    </row>
    <row r="32" spans="1:19" ht="13.5" x14ac:dyDescent="0.15">
      <c r="A32" s="354"/>
      <c r="B32" s="353"/>
      <c r="C32" s="360" t="s">
        <v>17</v>
      </c>
      <c r="D32" s="361"/>
      <c r="E32" s="361"/>
      <c r="F32" s="361"/>
      <c r="G32" s="361"/>
      <c r="H32" s="361"/>
      <c r="I32" s="361"/>
      <c r="J32" s="361"/>
      <c r="K32" s="361"/>
      <c r="L32" s="361"/>
      <c r="M32" s="361"/>
      <c r="N32" s="361"/>
      <c r="O32" s="183"/>
      <c r="P32" s="11" t="s">
        <v>139</v>
      </c>
      <c r="Q32" s="21">
        <v>5.7000000000000002E-2</v>
      </c>
      <c r="R32" s="22" t="s">
        <v>140</v>
      </c>
      <c r="S32" s="50">
        <f>O32*Q32</f>
        <v>0</v>
      </c>
    </row>
    <row r="33" spans="1:19" thickBot="1" x14ac:dyDescent="0.2">
      <c r="A33" s="354"/>
      <c r="B33" s="353"/>
      <c r="C33" s="362" t="s">
        <v>18</v>
      </c>
      <c r="D33" s="363"/>
      <c r="E33" s="363"/>
      <c r="F33" s="363"/>
      <c r="G33" s="363"/>
      <c r="H33" s="363"/>
      <c r="I33" s="363"/>
      <c r="J33" s="363"/>
      <c r="K33" s="363"/>
      <c r="L33" s="363"/>
      <c r="M33" s="363"/>
      <c r="N33" s="363"/>
      <c r="O33" s="185"/>
      <c r="P33" s="12" t="s">
        <v>139</v>
      </c>
      <c r="Q33" s="21">
        <v>5.7000000000000002E-2</v>
      </c>
      <c r="R33" s="23" t="s">
        <v>140</v>
      </c>
      <c r="S33" s="50">
        <f>O33*Q33</f>
        <v>0</v>
      </c>
    </row>
    <row r="34" spans="1:19" thickBot="1" x14ac:dyDescent="0.2">
      <c r="A34" s="354"/>
      <c r="B34" s="353"/>
      <c r="C34" s="351" t="s">
        <v>13</v>
      </c>
      <c r="D34" s="352"/>
      <c r="E34" s="352"/>
      <c r="F34" s="352"/>
      <c r="G34" s="352"/>
      <c r="H34" s="352"/>
      <c r="I34" s="352"/>
      <c r="J34" s="352"/>
      <c r="K34" s="352"/>
      <c r="L34" s="352"/>
      <c r="M34" s="352"/>
      <c r="N34" s="352"/>
      <c r="O34" s="73"/>
      <c r="P34" s="27"/>
      <c r="Q34" s="28"/>
      <c r="R34" s="29"/>
      <c r="S34" s="49">
        <f>SUM(S30:S33)</f>
        <v>0</v>
      </c>
    </row>
    <row r="35" spans="1:19" ht="13.5" x14ac:dyDescent="0.15">
      <c r="A35" s="345" t="s">
        <v>19</v>
      </c>
      <c r="B35" s="346"/>
      <c r="C35" s="339" t="s">
        <v>27</v>
      </c>
      <c r="D35" s="340"/>
      <c r="E35" s="340"/>
      <c r="F35" s="340"/>
      <c r="G35" s="340"/>
      <c r="H35" s="340"/>
      <c r="I35" s="340"/>
      <c r="J35" s="340"/>
      <c r="K35" s="340"/>
      <c r="L35" s="340"/>
      <c r="M35" s="340"/>
      <c r="N35" s="341"/>
      <c r="O35" s="180"/>
      <c r="P35" s="10" t="s">
        <v>134</v>
      </c>
      <c r="Q35" s="20">
        <v>0.375</v>
      </c>
      <c r="R35" s="22" t="s">
        <v>136</v>
      </c>
      <c r="S35" s="50">
        <f>O35*Q35</f>
        <v>0</v>
      </c>
    </row>
    <row r="36" spans="1:19" thickBot="1" x14ac:dyDescent="0.2">
      <c r="A36" s="347"/>
      <c r="B36" s="348"/>
      <c r="C36" s="342" t="s">
        <v>46</v>
      </c>
      <c r="D36" s="402"/>
      <c r="E36" s="402"/>
      <c r="F36" s="402"/>
      <c r="G36" s="402"/>
      <c r="H36" s="402"/>
      <c r="I36" s="402"/>
      <c r="J36" s="402"/>
      <c r="K36" s="402"/>
      <c r="L36" s="402"/>
      <c r="M36" s="402"/>
      <c r="N36" s="403"/>
      <c r="O36" s="74">
        <f>H53</f>
        <v>0</v>
      </c>
      <c r="P36" s="11" t="s">
        <v>134</v>
      </c>
      <c r="Q36" s="20">
        <f>L53</f>
        <v>0</v>
      </c>
      <c r="R36" s="23" t="s">
        <v>136</v>
      </c>
      <c r="S36" s="51">
        <f>Q53</f>
        <v>0</v>
      </c>
    </row>
    <row r="37" spans="1:19" thickBot="1" x14ac:dyDescent="0.2">
      <c r="A37" s="349"/>
      <c r="B37" s="350"/>
      <c r="C37" s="351" t="s">
        <v>13</v>
      </c>
      <c r="D37" s="352"/>
      <c r="E37" s="352"/>
      <c r="F37" s="352"/>
      <c r="G37" s="352"/>
      <c r="H37" s="352"/>
      <c r="I37" s="352"/>
      <c r="J37" s="352"/>
      <c r="K37" s="352"/>
      <c r="L37" s="352"/>
      <c r="M37" s="352"/>
      <c r="N37" s="352"/>
      <c r="O37" s="48"/>
      <c r="P37" s="27"/>
      <c r="Q37" s="34"/>
      <c r="R37" s="29"/>
      <c r="S37" s="49">
        <f>SUM(S35:S36)</f>
        <v>0</v>
      </c>
    </row>
    <row r="38" spans="1:19" thickBot="1" x14ac:dyDescent="0.2">
      <c r="A38" s="404" t="s">
        <v>147</v>
      </c>
      <c r="B38" s="369"/>
      <c r="C38" s="369"/>
      <c r="D38" s="369"/>
      <c r="E38" s="369"/>
      <c r="F38" s="369"/>
      <c r="G38" s="369"/>
      <c r="H38" s="369"/>
      <c r="I38" s="369"/>
      <c r="J38" s="369"/>
      <c r="K38" s="369"/>
      <c r="L38" s="369"/>
      <c r="M38" s="369"/>
      <c r="N38" s="369"/>
      <c r="O38" s="52"/>
      <c r="P38" s="31"/>
      <c r="Q38" s="32"/>
      <c r="R38" s="33"/>
      <c r="S38" s="49">
        <f>S29+S34+S37</f>
        <v>0</v>
      </c>
    </row>
    <row r="39" spans="1:19" x14ac:dyDescent="0.15">
      <c r="A39" s="2"/>
      <c r="B39" s="2"/>
      <c r="C39" s="2"/>
      <c r="D39" s="2"/>
      <c r="E39" s="2"/>
      <c r="F39" s="2"/>
      <c r="G39" s="2"/>
      <c r="H39" s="2"/>
      <c r="I39" s="2"/>
      <c r="J39" s="2"/>
      <c r="K39" s="2"/>
      <c r="L39" s="2"/>
      <c r="M39" s="2"/>
      <c r="N39" s="2"/>
      <c r="O39" s="2"/>
      <c r="P39" s="1"/>
    </row>
    <row r="40" spans="1:19" x14ac:dyDescent="0.15">
      <c r="A40" s="13" t="s">
        <v>24</v>
      </c>
    </row>
    <row r="41" spans="1:19" x14ac:dyDescent="0.15">
      <c r="B41" t="s">
        <v>77</v>
      </c>
    </row>
    <row r="42" spans="1:19" ht="15" thickBot="1" x14ac:dyDescent="0.2">
      <c r="C42" t="s">
        <v>78</v>
      </c>
    </row>
    <row r="43" spans="1:19" ht="14.25" customHeight="1" x14ac:dyDescent="0.15">
      <c r="C43" s="332" t="s">
        <v>50</v>
      </c>
      <c r="D43" s="407"/>
      <c r="E43" s="407"/>
      <c r="F43" s="408"/>
      <c r="G43" s="412" t="s">
        <v>22</v>
      </c>
      <c r="H43" s="412"/>
      <c r="I43" s="412"/>
      <c r="J43" s="412"/>
      <c r="K43" s="412" t="s">
        <v>25</v>
      </c>
      <c r="L43" s="412"/>
      <c r="M43" s="412"/>
      <c r="N43" s="412"/>
      <c r="O43" s="412"/>
      <c r="P43" s="412" t="s">
        <v>20</v>
      </c>
      <c r="Q43" s="412"/>
      <c r="R43" s="60" t="s">
        <v>21</v>
      </c>
      <c r="S43" s="327" t="s">
        <v>48</v>
      </c>
    </row>
    <row r="44" spans="1:19" ht="14.25" customHeight="1" x14ac:dyDescent="0.15">
      <c r="C44" s="409"/>
      <c r="D44" s="410"/>
      <c r="E44" s="410"/>
      <c r="F44" s="411"/>
      <c r="G44" s="357" t="s">
        <v>130</v>
      </c>
      <c r="H44" s="357"/>
      <c r="I44" s="357"/>
      <c r="J44" s="357"/>
      <c r="K44" s="357" t="s">
        <v>143</v>
      </c>
      <c r="L44" s="324"/>
      <c r="M44" s="324"/>
      <c r="N44" s="324"/>
      <c r="O44" s="324"/>
      <c r="P44" s="357" t="s">
        <v>140</v>
      </c>
      <c r="Q44" s="357"/>
      <c r="R44" s="201" t="s">
        <v>129</v>
      </c>
      <c r="S44" s="328"/>
    </row>
    <row r="45" spans="1:19" ht="21.75" customHeight="1" thickBot="1" x14ac:dyDescent="0.2">
      <c r="C45" s="329"/>
      <c r="D45" s="308"/>
      <c r="E45" s="308"/>
      <c r="F45" s="308"/>
      <c r="G45" s="414"/>
      <c r="H45" s="414"/>
      <c r="I45" s="414"/>
      <c r="J45" s="415"/>
      <c r="K45" s="416"/>
      <c r="L45" s="417"/>
      <c r="M45" s="417"/>
      <c r="N45" s="417"/>
      <c r="O45" s="417"/>
      <c r="P45" s="418"/>
      <c r="Q45" s="331"/>
      <c r="R45" s="203">
        <f>G45*K45*P45</f>
        <v>0</v>
      </c>
      <c r="S45" s="197"/>
    </row>
    <row r="46" spans="1:19" x14ac:dyDescent="0.15">
      <c r="C46" s="40"/>
    </row>
    <row r="47" spans="1:19" x14ac:dyDescent="0.15">
      <c r="A47" s="13" t="s">
        <v>28</v>
      </c>
    </row>
    <row r="48" spans="1:19" x14ac:dyDescent="0.15">
      <c r="B48" t="s">
        <v>76</v>
      </c>
    </row>
    <row r="49" spans="2:19" x14ac:dyDescent="0.15">
      <c r="C49" t="s">
        <v>81</v>
      </c>
    </row>
    <row r="50" spans="2:19" ht="15" thickBot="1" x14ac:dyDescent="0.2">
      <c r="C50" t="s">
        <v>148</v>
      </c>
    </row>
    <row r="51" spans="2:19" ht="13.5" x14ac:dyDescent="0.15">
      <c r="B51"/>
      <c r="C51" s="315"/>
      <c r="D51" s="317" t="s">
        <v>32</v>
      </c>
      <c r="E51" s="317"/>
      <c r="F51" s="317"/>
      <c r="G51" s="318"/>
      <c r="H51" s="321" t="s">
        <v>22</v>
      </c>
      <c r="I51" s="321"/>
      <c r="J51" s="321"/>
      <c r="K51" s="321"/>
      <c r="L51" s="321" t="s">
        <v>20</v>
      </c>
      <c r="M51" s="321"/>
      <c r="N51" s="321"/>
      <c r="O51" s="321"/>
      <c r="P51" s="321"/>
      <c r="Q51" s="322" t="s">
        <v>21</v>
      </c>
      <c r="R51" s="426"/>
      <c r="S51" s="24"/>
    </row>
    <row r="52" spans="2:19" ht="13.5" x14ac:dyDescent="0.15">
      <c r="B52"/>
      <c r="C52" s="316"/>
      <c r="D52" s="319"/>
      <c r="E52" s="319"/>
      <c r="F52" s="319"/>
      <c r="G52" s="320"/>
      <c r="H52" s="357" t="s">
        <v>135</v>
      </c>
      <c r="I52" s="324"/>
      <c r="J52" s="324"/>
      <c r="K52" s="324"/>
      <c r="L52" s="324" t="s">
        <v>136</v>
      </c>
      <c r="M52" s="324"/>
      <c r="N52" s="324"/>
      <c r="O52" s="324"/>
      <c r="P52" s="324"/>
      <c r="Q52" s="325" t="s">
        <v>129</v>
      </c>
      <c r="R52" s="419"/>
      <c r="S52" s="24"/>
    </row>
    <row r="53" spans="2:19" thickBot="1" x14ac:dyDescent="0.2">
      <c r="C53" s="89" t="s">
        <v>75</v>
      </c>
      <c r="D53" s="309"/>
      <c r="E53" s="309"/>
      <c r="F53" s="309"/>
      <c r="G53" s="309"/>
      <c r="H53" s="423"/>
      <c r="I53" s="420"/>
      <c r="J53" s="420"/>
      <c r="K53" s="420"/>
      <c r="L53" s="311"/>
      <c r="M53" s="312"/>
      <c r="N53" s="312"/>
      <c r="O53" s="312"/>
      <c r="P53" s="312"/>
      <c r="Q53" s="424">
        <f>H53*L53</f>
        <v>0</v>
      </c>
      <c r="R53" s="425"/>
      <c r="S53" s="25"/>
    </row>
    <row r="56" spans="2:19" ht="18.75" customHeight="1" x14ac:dyDescent="0.15"/>
  </sheetData>
  <sheetProtection password="CC5D" sheet="1" selectLockedCells="1"/>
  <mergeCells count="67">
    <mergeCell ref="D53:G53"/>
    <mergeCell ref="H53:K53"/>
    <mergeCell ref="L53:P53"/>
    <mergeCell ref="Q53:R53"/>
    <mergeCell ref="C45:F45"/>
    <mergeCell ref="G45:J45"/>
    <mergeCell ref="K45:O45"/>
    <mergeCell ref="P45:Q45"/>
    <mergeCell ref="H51:K51"/>
    <mergeCell ref="L51:P51"/>
    <mergeCell ref="Q51:R51"/>
    <mergeCell ref="D51:G52"/>
    <mergeCell ref="H52:K52"/>
    <mergeCell ref="L52:P52"/>
    <mergeCell ref="G43:J43"/>
    <mergeCell ref="K43:O43"/>
    <mergeCell ref="Q52:R52"/>
    <mergeCell ref="P43:Q43"/>
    <mergeCell ref="A35:B37"/>
    <mergeCell ref="C35:N35"/>
    <mergeCell ref="C36:N36"/>
    <mergeCell ref="C37:N37"/>
    <mergeCell ref="A38:N38"/>
    <mergeCell ref="S43:S44"/>
    <mergeCell ref="G44:J44"/>
    <mergeCell ref="K44:O44"/>
    <mergeCell ref="P44:Q44"/>
    <mergeCell ref="C34:N34"/>
    <mergeCell ref="C29:N29"/>
    <mergeCell ref="A30:B34"/>
    <mergeCell ref="C30:N30"/>
    <mergeCell ref="C31:N31"/>
    <mergeCell ref="C32:N32"/>
    <mergeCell ref="C33:N33"/>
    <mergeCell ref="C24:N24"/>
    <mergeCell ref="C25:N25"/>
    <mergeCell ref="C26:N26"/>
    <mergeCell ref="C27:N27"/>
    <mergeCell ref="C28:N28"/>
    <mergeCell ref="C20:G22"/>
    <mergeCell ref="H20:N20"/>
    <mergeCell ref="H21:N21"/>
    <mergeCell ref="H22:N22"/>
    <mergeCell ref="C23:N23"/>
    <mergeCell ref="C15:N15"/>
    <mergeCell ref="C16:G17"/>
    <mergeCell ref="H16:N16"/>
    <mergeCell ref="H17:N17"/>
    <mergeCell ref="C18:G19"/>
    <mergeCell ref="H18:N18"/>
    <mergeCell ref="H19:N19"/>
    <mergeCell ref="C51:C52"/>
    <mergeCell ref="C43:F44"/>
    <mergeCell ref="A2:S2"/>
    <mergeCell ref="A4:N5"/>
    <mergeCell ref="O4:P4"/>
    <mergeCell ref="Q4:R4"/>
    <mergeCell ref="A6:B29"/>
    <mergeCell ref="C6:N6"/>
    <mergeCell ref="C7:N7"/>
    <mergeCell ref="C8:N8"/>
    <mergeCell ref="C9:N9"/>
    <mergeCell ref="C10:N10"/>
    <mergeCell ref="C11:N11"/>
    <mergeCell ref="C12:N12"/>
    <mergeCell ref="C13:N13"/>
    <mergeCell ref="C14:N14"/>
  </mergeCells>
  <phoneticPr fontId="2"/>
  <conditionalFormatting sqref="S6:S38">
    <cfRule type="cellIs" dxfId="43" priority="2" stopIfTrue="1" operator="equal">
      <formula>0</formula>
    </cfRule>
  </conditionalFormatting>
  <dataValidations count="1">
    <dataValidation allowBlank="1" showInputMessage="1" showErrorMessage="1" error="この欄は、入力できません！" prompt="入力欄ではありません！！" sqref="Q37:R37" xr:uid="{214A78A7-7D69-42A3-8E56-53B62C373A3D}"/>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B16E-7CD5-4E87-90FA-51092F8C9067}">
  <dimension ref="A1:S54"/>
  <sheetViews>
    <sheetView view="pageBreakPreview" zoomScaleNormal="100" zoomScaleSheetLayoutView="100" workbookViewId="0">
      <selection activeCell="H50" sqref="H50:K50"/>
    </sheetView>
  </sheetViews>
  <sheetFormatPr defaultRowHeight="14.25" x14ac:dyDescent="0.15"/>
  <cols>
    <col min="1" max="2" width="2" style="9" customWidth="1"/>
    <col min="3" max="14" width="3" style="9" customWidth="1"/>
    <col min="15" max="15" width="11.75" style="9" customWidth="1"/>
    <col min="16" max="16" width="6.5" style="9" customWidth="1"/>
    <col min="17" max="17" width="5.75" style="3" customWidth="1"/>
    <col min="18" max="18" width="11.875" style="3" customWidth="1"/>
    <col min="19" max="19" width="12.875" style="9" customWidth="1"/>
    <col min="20" max="16384" width="9" style="9"/>
  </cols>
  <sheetData>
    <row r="1" spans="1:19" ht="14.25" customHeight="1" x14ac:dyDescent="0.15">
      <c r="A1" s="338" t="s">
        <v>119</v>
      </c>
      <c r="B1" s="338"/>
      <c r="C1" s="338"/>
      <c r="D1" s="338"/>
      <c r="E1" s="338"/>
      <c r="F1" s="338"/>
      <c r="G1" s="338"/>
      <c r="H1" s="338"/>
      <c r="I1" s="338"/>
      <c r="J1" s="338"/>
      <c r="K1" s="338"/>
      <c r="L1" s="338"/>
      <c r="M1" s="338"/>
      <c r="N1" s="338"/>
      <c r="O1" s="338"/>
      <c r="P1" s="338"/>
      <c r="Q1" s="338"/>
      <c r="R1" s="338"/>
      <c r="S1" s="338"/>
    </row>
    <row r="2" spans="1:19" ht="15" thickBot="1" x14ac:dyDescent="0.2">
      <c r="O2" s="19"/>
      <c r="P2" s="1" t="s">
        <v>26</v>
      </c>
    </row>
    <row r="3" spans="1:19" ht="13.5" x14ac:dyDescent="0.15">
      <c r="A3" s="382" t="s">
        <v>0</v>
      </c>
      <c r="B3" s="383"/>
      <c r="C3" s="383"/>
      <c r="D3" s="383"/>
      <c r="E3" s="383"/>
      <c r="F3" s="383"/>
      <c r="G3" s="383"/>
      <c r="H3" s="383"/>
      <c r="I3" s="383"/>
      <c r="J3" s="383"/>
      <c r="K3" s="383"/>
      <c r="L3" s="383"/>
      <c r="M3" s="383"/>
      <c r="N3" s="384"/>
      <c r="O3" s="355" t="s">
        <v>22</v>
      </c>
      <c r="P3" s="355"/>
      <c r="Q3" s="356" t="s">
        <v>20</v>
      </c>
      <c r="R3" s="356"/>
      <c r="S3" s="7" t="s">
        <v>21</v>
      </c>
    </row>
    <row r="4" spans="1:19" thickBot="1" x14ac:dyDescent="0.2">
      <c r="A4" s="385"/>
      <c r="B4" s="386"/>
      <c r="C4" s="386"/>
      <c r="D4" s="386"/>
      <c r="E4" s="386"/>
      <c r="F4" s="386"/>
      <c r="G4" s="386"/>
      <c r="H4" s="386"/>
      <c r="I4" s="386"/>
      <c r="J4" s="386"/>
      <c r="K4" s="386"/>
      <c r="L4" s="386"/>
      <c r="M4" s="386"/>
      <c r="N4" s="387"/>
      <c r="O4" s="6" t="s">
        <v>2</v>
      </c>
      <c r="P4" s="4" t="s">
        <v>1</v>
      </c>
      <c r="Q4" s="5" t="s">
        <v>2</v>
      </c>
      <c r="R4" s="5" t="s">
        <v>1</v>
      </c>
      <c r="S4" s="223" t="s">
        <v>145</v>
      </c>
    </row>
    <row r="5" spans="1:19" ht="13.5" x14ac:dyDescent="0.15">
      <c r="A5" s="345" t="s">
        <v>3</v>
      </c>
      <c r="B5" s="388"/>
      <c r="C5" s="392" t="s">
        <v>4</v>
      </c>
      <c r="D5" s="393"/>
      <c r="E5" s="393"/>
      <c r="F5" s="393"/>
      <c r="G5" s="393"/>
      <c r="H5" s="393"/>
      <c r="I5" s="393"/>
      <c r="J5" s="393"/>
      <c r="K5" s="393"/>
      <c r="L5" s="393"/>
      <c r="M5" s="393"/>
      <c r="N5" s="393"/>
      <c r="O5" s="186"/>
      <c r="P5" s="14" t="s">
        <v>123</v>
      </c>
      <c r="Q5" s="15">
        <v>2.62</v>
      </c>
      <c r="R5" s="16" t="s">
        <v>125</v>
      </c>
      <c r="S5" s="35">
        <f t="shared" ref="S5:S26" si="0">O5*Q5</f>
        <v>0</v>
      </c>
    </row>
    <row r="6" spans="1:19" ht="13.5" x14ac:dyDescent="0.15">
      <c r="A6" s="354"/>
      <c r="B6" s="389"/>
      <c r="C6" s="394" t="s">
        <v>5</v>
      </c>
      <c r="D6" s="395"/>
      <c r="E6" s="395"/>
      <c r="F6" s="395"/>
      <c r="G6" s="395"/>
      <c r="H6" s="395"/>
      <c r="I6" s="395"/>
      <c r="J6" s="395"/>
      <c r="K6" s="395"/>
      <c r="L6" s="395"/>
      <c r="M6" s="395"/>
      <c r="N6" s="395"/>
      <c r="O6" s="187"/>
      <c r="P6" s="11" t="s">
        <v>123</v>
      </c>
      <c r="Q6" s="17">
        <v>2.38</v>
      </c>
      <c r="R6" s="18" t="s">
        <v>125</v>
      </c>
      <c r="S6" s="35">
        <f t="shared" si="0"/>
        <v>0</v>
      </c>
    </row>
    <row r="7" spans="1:19" ht="13.5" x14ac:dyDescent="0.15">
      <c r="A7" s="354"/>
      <c r="B7" s="389"/>
      <c r="C7" s="370" t="s">
        <v>29</v>
      </c>
      <c r="D7" s="366"/>
      <c r="E7" s="366"/>
      <c r="F7" s="366"/>
      <c r="G7" s="366"/>
      <c r="H7" s="366"/>
      <c r="I7" s="366"/>
      <c r="J7" s="366"/>
      <c r="K7" s="366"/>
      <c r="L7" s="366"/>
      <c r="M7" s="366"/>
      <c r="N7" s="366"/>
      <c r="O7" s="187"/>
      <c r="P7" s="11" t="s">
        <v>123</v>
      </c>
      <c r="Q7" s="17">
        <v>2.3199999999999998</v>
      </c>
      <c r="R7" s="18" t="s">
        <v>125</v>
      </c>
      <c r="S7" s="35">
        <f t="shared" si="0"/>
        <v>0</v>
      </c>
    </row>
    <row r="8" spans="1:19" ht="13.5" x14ac:dyDescent="0.15">
      <c r="A8" s="354"/>
      <c r="B8" s="389"/>
      <c r="C8" s="370" t="s">
        <v>30</v>
      </c>
      <c r="D8" s="366"/>
      <c r="E8" s="366"/>
      <c r="F8" s="366"/>
      <c r="G8" s="366"/>
      <c r="H8" s="366"/>
      <c r="I8" s="366"/>
      <c r="J8" s="366"/>
      <c r="K8" s="366"/>
      <c r="L8" s="366"/>
      <c r="M8" s="366"/>
      <c r="N8" s="366"/>
      <c r="O8" s="187"/>
      <c r="P8" s="11" t="s">
        <v>123</v>
      </c>
      <c r="Q8" s="17">
        <v>2.2400000000000002</v>
      </c>
      <c r="R8" s="18" t="s">
        <v>125</v>
      </c>
      <c r="S8" s="35">
        <f t="shared" si="0"/>
        <v>0</v>
      </c>
    </row>
    <row r="9" spans="1:19" ht="13.5" x14ac:dyDescent="0.15">
      <c r="A9" s="354"/>
      <c r="B9" s="389"/>
      <c r="C9" s="370" t="s">
        <v>6</v>
      </c>
      <c r="D9" s="366"/>
      <c r="E9" s="366"/>
      <c r="F9" s="366"/>
      <c r="G9" s="366"/>
      <c r="H9" s="366"/>
      <c r="I9" s="366"/>
      <c r="J9" s="366"/>
      <c r="K9" s="366"/>
      <c r="L9" s="366"/>
      <c r="M9" s="366"/>
      <c r="N9" s="366"/>
      <c r="O9" s="187"/>
      <c r="P9" s="11" t="s">
        <v>123</v>
      </c>
      <c r="Q9" s="17">
        <v>2.4900000000000002</v>
      </c>
      <c r="R9" s="18" t="s">
        <v>125</v>
      </c>
      <c r="S9" s="35">
        <f t="shared" si="0"/>
        <v>0</v>
      </c>
    </row>
    <row r="10" spans="1:19" ht="13.5" x14ac:dyDescent="0.15">
      <c r="A10" s="354"/>
      <c r="B10" s="389"/>
      <c r="C10" s="370" t="s">
        <v>7</v>
      </c>
      <c r="D10" s="366"/>
      <c r="E10" s="366"/>
      <c r="F10" s="366"/>
      <c r="G10" s="366"/>
      <c r="H10" s="366"/>
      <c r="I10" s="366"/>
      <c r="J10" s="366"/>
      <c r="K10" s="366"/>
      <c r="L10" s="366"/>
      <c r="M10" s="366"/>
      <c r="N10" s="366"/>
      <c r="O10" s="187"/>
      <c r="P10" s="11" t="s">
        <v>123</v>
      </c>
      <c r="Q10" s="17">
        <v>2.58</v>
      </c>
      <c r="R10" s="18" t="s">
        <v>125</v>
      </c>
      <c r="S10" s="35">
        <f t="shared" si="0"/>
        <v>0</v>
      </c>
    </row>
    <row r="11" spans="1:19" ht="13.5" x14ac:dyDescent="0.15">
      <c r="A11" s="354"/>
      <c r="B11" s="389"/>
      <c r="C11" s="370" t="s">
        <v>8</v>
      </c>
      <c r="D11" s="366"/>
      <c r="E11" s="366"/>
      <c r="F11" s="366"/>
      <c r="G11" s="366"/>
      <c r="H11" s="366"/>
      <c r="I11" s="366"/>
      <c r="J11" s="366"/>
      <c r="K11" s="366"/>
      <c r="L11" s="366"/>
      <c r="M11" s="366"/>
      <c r="N11" s="366"/>
      <c r="O11" s="187"/>
      <c r="P11" s="11" t="s">
        <v>123</v>
      </c>
      <c r="Q11" s="17">
        <v>2.71</v>
      </c>
      <c r="R11" s="18" t="s">
        <v>125</v>
      </c>
      <c r="S11" s="35">
        <f t="shared" si="0"/>
        <v>0</v>
      </c>
    </row>
    <row r="12" spans="1:19" ht="13.5" x14ac:dyDescent="0.15">
      <c r="A12" s="354"/>
      <c r="B12" s="389"/>
      <c r="C12" s="370" t="s">
        <v>9</v>
      </c>
      <c r="D12" s="366"/>
      <c r="E12" s="366"/>
      <c r="F12" s="366"/>
      <c r="G12" s="366"/>
      <c r="H12" s="366"/>
      <c r="I12" s="366"/>
      <c r="J12" s="366"/>
      <c r="K12" s="366"/>
      <c r="L12" s="366"/>
      <c r="M12" s="366"/>
      <c r="N12" s="366"/>
      <c r="O12" s="187"/>
      <c r="P12" s="11" t="s">
        <v>123</v>
      </c>
      <c r="Q12" s="17">
        <v>3</v>
      </c>
      <c r="R12" s="18" t="s">
        <v>125</v>
      </c>
      <c r="S12" s="35">
        <f t="shared" si="0"/>
        <v>0</v>
      </c>
    </row>
    <row r="13" spans="1:19" ht="13.5" x14ac:dyDescent="0.15">
      <c r="A13" s="354"/>
      <c r="B13" s="389"/>
      <c r="C13" s="370" t="s">
        <v>10</v>
      </c>
      <c r="D13" s="366"/>
      <c r="E13" s="366"/>
      <c r="F13" s="366"/>
      <c r="G13" s="366"/>
      <c r="H13" s="366"/>
      <c r="I13" s="366"/>
      <c r="J13" s="366"/>
      <c r="K13" s="366"/>
      <c r="L13" s="366"/>
      <c r="M13" s="366"/>
      <c r="N13" s="366"/>
      <c r="O13" s="187"/>
      <c r="P13" s="11" t="s">
        <v>126</v>
      </c>
      <c r="Q13" s="17">
        <v>3.12</v>
      </c>
      <c r="R13" s="18" t="s">
        <v>127</v>
      </c>
      <c r="S13" s="35">
        <f t="shared" si="0"/>
        <v>0</v>
      </c>
    </row>
    <row r="14" spans="1:19" ht="13.5" x14ac:dyDescent="0.15">
      <c r="A14" s="354"/>
      <c r="B14" s="389"/>
      <c r="C14" s="370" t="s">
        <v>11</v>
      </c>
      <c r="D14" s="366"/>
      <c r="E14" s="366"/>
      <c r="F14" s="366"/>
      <c r="G14" s="366"/>
      <c r="H14" s="366"/>
      <c r="I14" s="366"/>
      <c r="J14" s="366"/>
      <c r="K14" s="366"/>
      <c r="L14" s="366"/>
      <c r="M14" s="366"/>
      <c r="N14" s="366"/>
      <c r="O14" s="187"/>
      <c r="P14" s="11" t="s">
        <v>126</v>
      </c>
      <c r="Q14" s="17">
        <v>2.78</v>
      </c>
      <c r="R14" s="18" t="s">
        <v>127</v>
      </c>
      <c r="S14" s="35">
        <f t="shared" si="0"/>
        <v>0</v>
      </c>
    </row>
    <row r="15" spans="1:19" ht="13.5" x14ac:dyDescent="0.15">
      <c r="A15" s="354"/>
      <c r="B15" s="389"/>
      <c r="C15" s="373" t="s">
        <v>12</v>
      </c>
      <c r="D15" s="374"/>
      <c r="E15" s="374"/>
      <c r="F15" s="374"/>
      <c r="G15" s="375"/>
      <c r="H15" s="360" t="s">
        <v>23</v>
      </c>
      <c r="I15" s="361"/>
      <c r="J15" s="361"/>
      <c r="K15" s="361"/>
      <c r="L15" s="361"/>
      <c r="M15" s="361"/>
      <c r="N15" s="361"/>
      <c r="O15" s="187"/>
      <c r="P15" s="11" t="s">
        <v>126</v>
      </c>
      <c r="Q15" s="17">
        <v>3</v>
      </c>
      <c r="R15" s="18" t="s">
        <v>127</v>
      </c>
      <c r="S15" s="35">
        <f t="shared" si="0"/>
        <v>0</v>
      </c>
    </row>
    <row r="16" spans="1:19" ht="13.5" x14ac:dyDescent="0.15">
      <c r="A16" s="354"/>
      <c r="B16" s="389"/>
      <c r="C16" s="379"/>
      <c r="D16" s="380"/>
      <c r="E16" s="380"/>
      <c r="F16" s="380"/>
      <c r="G16" s="381"/>
      <c r="H16" s="360" t="s">
        <v>31</v>
      </c>
      <c r="I16" s="361"/>
      <c r="J16" s="361"/>
      <c r="K16" s="361"/>
      <c r="L16" s="361"/>
      <c r="M16" s="361"/>
      <c r="N16" s="361"/>
      <c r="O16" s="187"/>
      <c r="P16" s="11" t="s">
        <v>130</v>
      </c>
      <c r="Q16" s="17">
        <v>2.34</v>
      </c>
      <c r="R16" s="18" t="s">
        <v>132</v>
      </c>
      <c r="S16" s="35">
        <f t="shared" si="0"/>
        <v>0</v>
      </c>
    </row>
    <row r="17" spans="1:19" ht="13.5" x14ac:dyDescent="0.15">
      <c r="A17" s="354"/>
      <c r="B17" s="389"/>
      <c r="C17" s="396" t="s">
        <v>56</v>
      </c>
      <c r="D17" s="397"/>
      <c r="E17" s="397"/>
      <c r="F17" s="397"/>
      <c r="G17" s="398"/>
      <c r="H17" s="360" t="s">
        <v>57</v>
      </c>
      <c r="I17" s="361"/>
      <c r="J17" s="361"/>
      <c r="K17" s="361"/>
      <c r="L17" s="361"/>
      <c r="M17" s="361"/>
      <c r="N17" s="361"/>
      <c r="O17" s="187"/>
      <c r="P17" s="11" t="s">
        <v>126</v>
      </c>
      <c r="Q17" s="17">
        <v>2.7</v>
      </c>
      <c r="R17" s="18" t="s">
        <v>127</v>
      </c>
      <c r="S17" s="35">
        <f t="shared" si="0"/>
        <v>0</v>
      </c>
    </row>
    <row r="18" spans="1:19" ht="13.5" x14ac:dyDescent="0.15">
      <c r="A18" s="354"/>
      <c r="B18" s="389"/>
      <c r="C18" s="399"/>
      <c r="D18" s="400"/>
      <c r="E18" s="400"/>
      <c r="F18" s="400"/>
      <c r="G18" s="401"/>
      <c r="H18" s="371" t="s">
        <v>58</v>
      </c>
      <c r="I18" s="372"/>
      <c r="J18" s="372"/>
      <c r="K18" s="372"/>
      <c r="L18" s="372"/>
      <c r="M18" s="372"/>
      <c r="N18" s="372"/>
      <c r="O18" s="187"/>
      <c r="P18" s="11" t="s">
        <v>130</v>
      </c>
      <c r="Q18" s="17">
        <v>2.2200000000000002</v>
      </c>
      <c r="R18" s="18" t="s">
        <v>132</v>
      </c>
      <c r="S18" s="35">
        <f t="shared" si="0"/>
        <v>0</v>
      </c>
    </row>
    <row r="19" spans="1:19" ht="13.5" x14ac:dyDescent="0.15">
      <c r="A19" s="354"/>
      <c r="B19" s="389"/>
      <c r="C19" s="373" t="s">
        <v>59</v>
      </c>
      <c r="D19" s="374"/>
      <c r="E19" s="374"/>
      <c r="F19" s="374"/>
      <c r="G19" s="375"/>
      <c r="H19" s="370" t="s">
        <v>60</v>
      </c>
      <c r="I19" s="366"/>
      <c r="J19" s="366"/>
      <c r="K19" s="366"/>
      <c r="L19" s="366"/>
      <c r="M19" s="366"/>
      <c r="N19" s="366"/>
      <c r="O19" s="187"/>
      <c r="P19" s="11" t="s">
        <v>126</v>
      </c>
      <c r="Q19" s="17">
        <v>2.61</v>
      </c>
      <c r="R19" s="18" t="s">
        <v>127</v>
      </c>
      <c r="S19" s="35">
        <f t="shared" si="0"/>
        <v>0</v>
      </c>
    </row>
    <row r="20" spans="1:19" ht="13.5" x14ac:dyDescent="0.15">
      <c r="A20" s="354"/>
      <c r="B20" s="389"/>
      <c r="C20" s="376"/>
      <c r="D20" s="377"/>
      <c r="E20" s="377"/>
      <c r="F20" s="377"/>
      <c r="G20" s="378"/>
      <c r="H20" s="370" t="s">
        <v>61</v>
      </c>
      <c r="I20" s="366"/>
      <c r="J20" s="366"/>
      <c r="K20" s="366"/>
      <c r="L20" s="366"/>
      <c r="M20" s="366"/>
      <c r="N20" s="366"/>
      <c r="O20" s="187"/>
      <c r="P20" s="11" t="s">
        <v>126</v>
      </c>
      <c r="Q20" s="17">
        <v>2.33</v>
      </c>
      <c r="R20" s="18" t="s">
        <v>127</v>
      </c>
      <c r="S20" s="35">
        <f t="shared" si="0"/>
        <v>0</v>
      </c>
    </row>
    <row r="21" spans="1:19" ht="13.5" x14ac:dyDescent="0.15">
      <c r="A21" s="354"/>
      <c r="B21" s="389"/>
      <c r="C21" s="379"/>
      <c r="D21" s="380"/>
      <c r="E21" s="380"/>
      <c r="F21" s="380"/>
      <c r="G21" s="381"/>
      <c r="H21" s="360" t="s">
        <v>62</v>
      </c>
      <c r="I21" s="361"/>
      <c r="J21" s="361"/>
      <c r="K21" s="361"/>
      <c r="L21" s="361"/>
      <c r="M21" s="361"/>
      <c r="N21" s="361"/>
      <c r="O21" s="187"/>
      <c r="P21" s="11" t="s">
        <v>126</v>
      </c>
      <c r="Q21" s="17">
        <v>2.52</v>
      </c>
      <c r="R21" s="18" t="s">
        <v>127</v>
      </c>
      <c r="S21" s="35">
        <f t="shared" si="0"/>
        <v>0</v>
      </c>
    </row>
    <row r="22" spans="1:19" ht="13.5" x14ac:dyDescent="0.15">
      <c r="A22" s="354"/>
      <c r="B22" s="389"/>
      <c r="C22" s="370" t="s">
        <v>63</v>
      </c>
      <c r="D22" s="366"/>
      <c r="E22" s="366"/>
      <c r="F22" s="366"/>
      <c r="G22" s="366"/>
      <c r="H22" s="366"/>
      <c r="I22" s="366"/>
      <c r="J22" s="366"/>
      <c r="K22" s="366"/>
      <c r="L22" s="366"/>
      <c r="M22" s="366"/>
      <c r="N22" s="366"/>
      <c r="O22" s="187"/>
      <c r="P22" s="11" t="s">
        <v>126</v>
      </c>
      <c r="Q22" s="17">
        <v>3.17</v>
      </c>
      <c r="R22" s="18" t="s">
        <v>127</v>
      </c>
      <c r="S22" s="35">
        <f t="shared" si="0"/>
        <v>0</v>
      </c>
    </row>
    <row r="23" spans="1:19" ht="13.5" x14ac:dyDescent="0.15">
      <c r="A23" s="354"/>
      <c r="B23" s="389"/>
      <c r="C23" s="370" t="s">
        <v>64</v>
      </c>
      <c r="D23" s="366"/>
      <c r="E23" s="366"/>
      <c r="F23" s="366"/>
      <c r="G23" s="366"/>
      <c r="H23" s="366"/>
      <c r="I23" s="366"/>
      <c r="J23" s="366"/>
      <c r="K23" s="366"/>
      <c r="L23" s="366"/>
      <c r="M23" s="366"/>
      <c r="N23" s="366"/>
      <c r="O23" s="187"/>
      <c r="P23" s="11" t="s">
        <v>126</v>
      </c>
      <c r="Q23" s="17">
        <v>2.86</v>
      </c>
      <c r="R23" s="18" t="s">
        <v>127</v>
      </c>
      <c r="S23" s="35">
        <f t="shared" si="0"/>
        <v>0</v>
      </c>
    </row>
    <row r="24" spans="1:19" ht="13.5" x14ac:dyDescent="0.15">
      <c r="A24" s="354"/>
      <c r="B24" s="389"/>
      <c r="C24" s="370" t="s">
        <v>65</v>
      </c>
      <c r="D24" s="366"/>
      <c r="E24" s="366"/>
      <c r="F24" s="366"/>
      <c r="G24" s="366"/>
      <c r="H24" s="366"/>
      <c r="I24" s="366"/>
      <c r="J24" s="366"/>
      <c r="K24" s="366"/>
      <c r="L24" s="366"/>
      <c r="M24" s="366"/>
      <c r="N24" s="366"/>
      <c r="O24" s="187"/>
      <c r="P24" s="11" t="s">
        <v>130</v>
      </c>
      <c r="Q24" s="17">
        <v>0.85</v>
      </c>
      <c r="R24" s="18" t="s">
        <v>132</v>
      </c>
      <c r="S24" s="35">
        <f t="shared" si="0"/>
        <v>0</v>
      </c>
    </row>
    <row r="25" spans="1:19" ht="13.5" x14ac:dyDescent="0.15">
      <c r="A25" s="354"/>
      <c r="B25" s="389"/>
      <c r="C25" s="370" t="s">
        <v>66</v>
      </c>
      <c r="D25" s="366"/>
      <c r="E25" s="366"/>
      <c r="F25" s="366"/>
      <c r="G25" s="366"/>
      <c r="H25" s="366"/>
      <c r="I25" s="366"/>
      <c r="J25" s="366"/>
      <c r="K25" s="366"/>
      <c r="L25" s="366"/>
      <c r="M25" s="366"/>
      <c r="N25" s="366"/>
      <c r="O25" s="187"/>
      <c r="P25" s="11" t="s">
        <v>130</v>
      </c>
      <c r="Q25" s="17">
        <v>0.33</v>
      </c>
      <c r="R25" s="18" t="s">
        <v>132</v>
      </c>
      <c r="S25" s="35">
        <f t="shared" si="0"/>
        <v>0</v>
      </c>
    </row>
    <row r="26" spans="1:19" ht="13.5" x14ac:dyDescent="0.15">
      <c r="A26" s="354"/>
      <c r="B26" s="389"/>
      <c r="C26" s="364" t="s">
        <v>67</v>
      </c>
      <c r="D26" s="365"/>
      <c r="E26" s="365"/>
      <c r="F26" s="365"/>
      <c r="G26" s="365"/>
      <c r="H26" s="366"/>
      <c r="I26" s="366"/>
      <c r="J26" s="366"/>
      <c r="K26" s="366"/>
      <c r="L26" s="366"/>
      <c r="M26" s="366"/>
      <c r="N26" s="366"/>
      <c r="O26" s="188"/>
      <c r="P26" s="11" t="s">
        <v>130</v>
      </c>
      <c r="Q26" s="17">
        <v>1.18</v>
      </c>
      <c r="R26" s="18" t="s">
        <v>132</v>
      </c>
      <c r="S26" s="35">
        <f t="shared" si="0"/>
        <v>0</v>
      </c>
    </row>
    <row r="27" spans="1:19" ht="13.5" customHeight="1" thickBot="1" x14ac:dyDescent="0.2">
      <c r="A27" s="354"/>
      <c r="B27" s="389"/>
      <c r="C27" s="362" t="s">
        <v>47</v>
      </c>
      <c r="D27" s="363"/>
      <c r="E27" s="363"/>
      <c r="F27" s="363"/>
      <c r="G27" s="363"/>
      <c r="H27" s="363"/>
      <c r="I27" s="363"/>
      <c r="J27" s="363"/>
      <c r="K27" s="363"/>
      <c r="L27" s="363"/>
      <c r="M27" s="363"/>
      <c r="N27" s="367"/>
      <c r="O27" s="76">
        <f>G44</f>
        <v>0</v>
      </c>
      <c r="P27" s="11" t="s">
        <v>130</v>
      </c>
      <c r="Q27" s="17">
        <f>K44*P44</f>
        <v>0</v>
      </c>
      <c r="R27" s="18" t="s">
        <v>132</v>
      </c>
      <c r="S27" s="36">
        <f>R44</f>
        <v>0</v>
      </c>
    </row>
    <row r="28" spans="1:19" thickBot="1" x14ac:dyDescent="0.2">
      <c r="A28" s="390"/>
      <c r="B28" s="391"/>
      <c r="C28" s="351" t="s">
        <v>13</v>
      </c>
      <c r="D28" s="352"/>
      <c r="E28" s="352"/>
      <c r="F28" s="352"/>
      <c r="G28" s="352"/>
      <c r="H28" s="352"/>
      <c r="I28" s="352"/>
      <c r="J28" s="352"/>
      <c r="K28" s="352"/>
      <c r="L28" s="352"/>
      <c r="M28" s="352"/>
      <c r="N28" s="352"/>
      <c r="O28" s="75"/>
      <c r="P28" s="27"/>
      <c r="Q28" s="28"/>
      <c r="R28" s="29"/>
      <c r="S28" s="37">
        <f>SUM(S5:S27)</f>
        <v>0</v>
      </c>
    </row>
    <row r="29" spans="1:19" ht="13.5" x14ac:dyDescent="0.15">
      <c r="A29" s="347" t="s">
        <v>14</v>
      </c>
      <c r="B29" s="353"/>
      <c r="C29" s="358" t="s">
        <v>15</v>
      </c>
      <c r="D29" s="359"/>
      <c r="E29" s="359"/>
      <c r="F29" s="359"/>
      <c r="G29" s="359"/>
      <c r="H29" s="359"/>
      <c r="I29" s="359"/>
      <c r="J29" s="359"/>
      <c r="K29" s="359"/>
      <c r="L29" s="359"/>
      <c r="M29" s="359"/>
      <c r="N29" s="359"/>
      <c r="O29" s="189"/>
      <c r="P29" s="10" t="s">
        <v>139</v>
      </c>
      <c r="Q29" s="20">
        <v>0.06</v>
      </c>
      <c r="R29" s="22" t="s">
        <v>140</v>
      </c>
      <c r="S29" s="38">
        <f>O29*Q29</f>
        <v>0</v>
      </c>
    </row>
    <row r="30" spans="1:19" ht="13.5" x14ac:dyDescent="0.15">
      <c r="A30" s="354"/>
      <c r="B30" s="353"/>
      <c r="C30" s="360" t="s">
        <v>16</v>
      </c>
      <c r="D30" s="361"/>
      <c r="E30" s="361"/>
      <c r="F30" s="361"/>
      <c r="G30" s="361"/>
      <c r="H30" s="361"/>
      <c r="I30" s="361"/>
      <c r="J30" s="361"/>
      <c r="K30" s="361"/>
      <c r="L30" s="361"/>
      <c r="M30" s="361"/>
      <c r="N30" s="361"/>
      <c r="O30" s="188"/>
      <c r="P30" s="11" t="s">
        <v>139</v>
      </c>
      <c r="Q30" s="21">
        <v>5.7000000000000002E-2</v>
      </c>
      <c r="R30" s="22" t="s">
        <v>140</v>
      </c>
      <c r="S30" s="38">
        <f>O30*Q30</f>
        <v>0</v>
      </c>
    </row>
    <row r="31" spans="1:19" ht="13.5" x14ac:dyDescent="0.15">
      <c r="A31" s="354"/>
      <c r="B31" s="353"/>
      <c r="C31" s="360" t="s">
        <v>17</v>
      </c>
      <c r="D31" s="361"/>
      <c r="E31" s="361"/>
      <c r="F31" s="361"/>
      <c r="G31" s="361"/>
      <c r="H31" s="361"/>
      <c r="I31" s="361"/>
      <c r="J31" s="361"/>
      <c r="K31" s="361"/>
      <c r="L31" s="361"/>
      <c r="M31" s="361"/>
      <c r="N31" s="361"/>
      <c r="O31" s="188"/>
      <c r="P31" s="11" t="s">
        <v>139</v>
      </c>
      <c r="Q31" s="21">
        <v>5.7000000000000002E-2</v>
      </c>
      <c r="R31" s="22" t="s">
        <v>140</v>
      </c>
      <c r="S31" s="38">
        <f>O31*Q31</f>
        <v>0</v>
      </c>
    </row>
    <row r="32" spans="1:19" thickBot="1" x14ac:dyDescent="0.2">
      <c r="A32" s="354"/>
      <c r="B32" s="353"/>
      <c r="C32" s="362" t="s">
        <v>18</v>
      </c>
      <c r="D32" s="363"/>
      <c r="E32" s="363"/>
      <c r="F32" s="363"/>
      <c r="G32" s="363"/>
      <c r="H32" s="363"/>
      <c r="I32" s="363"/>
      <c r="J32" s="363"/>
      <c r="K32" s="363"/>
      <c r="L32" s="363"/>
      <c r="M32" s="363"/>
      <c r="N32" s="363"/>
      <c r="O32" s="190"/>
      <c r="P32" s="12" t="s">
        <v>139</v>
      </c>
      <c r="Q32" s="21">
        <v>5.7000000000000002E-2</v>
      </c>
      <c r="R32" s="23" t="s">
        <v>140</v>
      </c>
      <c r="S32" s="38">
        <f>O32*Q32</f>
        <v>0</v>
      </c>
    </row>
    <row r="33" spans="1:19" thickBot="1" x14ac:dyDescent="0.2">
      <c r="A33" s="354"/>
      <c r="B33" s="353"/>
      <c r="C33" s="351" t="s">
        <v>13</v>
      </c>
      <c r="D33" s="352"/>
      <c r="E33" s="352"/>
      <c r="F33" s="352"/>
      <c r="G33" s="352"/>
      <c r="H33" s="352"/>
      <c r="I33" s="352"/>
      <c r="J33" s="352"/>
      <c r="K33" s="352"/>
      <c r="L33" s="352"/>
      <c r="M33" s="352"/>
      <c r="N33" s="352"/>
      <c r="O33" s="75"/>
      <c r="P33" s="27"/>
      <c r="Q33" s="28"/>
      <c r="R33" s="29"/>
      <c r="S33" s="37">
        <f>SUM(S29:S32)</f>
        <v>0</v>
      </c>
    </row>
    <row r="34" spans="1:19" ht="13.5" x14ac:dyDescent="0.15">
      <c r="A34" s="345" t="s">
        <v>19</v>
      </c>
      <c r="B34" s="346"/>
      <c r="C34" s="339" t="s">
        <v>27</v>
      </c>
      <c r="D34" s="340"/>
      <c r="E34" s="340"/>
      <c r="F34" s="340"/>
      <c r="G34" s="340"/>
      <c r="H34" s="340"/>
      <c r="I34" s="340"/>
      <c r="J34" s="340"/>
      <c r="K34" s="340"/>
      <c r="L34" s="340"/>
      <c r="M34" s="340"/>
      <c r="N34" s="341"/>
      <c r="O34" s="180"/>
      <c r="P34" s="10" t="s">
        <v>134</v>
      </c>
      <c r="Q34" s="20">
        <v>0.46400000000000002</v>
      </c>
      <c r="R34" s="22" t="s">
        <v>136</v>
      </c>
      <c r="S34" s="38">
        <f>O34*Q34</f>
        <v>0</v>
      </c>
    </row>
    <row r="35" spans="1:19" thickBot="1" x14ac:dyDescent="0.2">
      <c r="A35" s="347"/>
      <c r="B35" s="348"/>
      <c r="C35" s="342" t="s">
        <v>46</v>
      </c>
      <c r="D35" s="434"/>
      <c r="E35" s="434"/>
      <c r="F35" s="434"/>
      <c r="G35" s="434"/>
      <c r="H35" s="434"/>
      <c r="I35" s="434"/>
      <c r="J35" s="434"/>
      <c r="K35" s="434"/>
      <c r="L35" s="434"/>
      <c r="M35" s="434"/>
      <c r="N35" s="435"/>
      <c r="O35" s="76">
        <f>H52</f>
        <v>0</v>
      </c>
      <c r="P35" s="11" t="s">
        <v>134</v>
      </c>
      <c r="Q35" s="20">
        <f>L52</f>
        <v>0</v>
      </c>
      <c r="R35" s="23" t="s">
        <v>136</v>
      </c>
      <c r="S35" s="39">
        <f>Q52</f>
        <v>0</v>
      </c>
    </row>
    <row r="36" spans="1:19" thickBot="1" x14ac:dyDescent="0.2">
      <c r="A36" s="349"/>
      <c r="B36" s="350"/>
      <c r="C36" s="351" t="s">
        <v>13</v>
      </c>
      <c r="D36" s="352"/>
      <c r="E36" s="352"/>
      <c r="F36" s="352"/>
      <c r="G36" s="352"/>
      <c r="H36" s="352"/>
      <c r="I36" s="352"/>
      <c r="J36" s="352"/>
      <c r="K36" s="352"/>
      <c r="L36" s="352"/>
      <c r="M36" s="352"/>
      <c r="N36" s="352"/>
      <c r="O36" s="44"/>
      <c r="P36" s="27"/>
      <c r="Q36" s="34"/>
      <c r="R36" s="29"/>
      <c r="S36" s="37">
        <f>SUM(S34:S35)</f>
        <v>0</v>
      </c>
    </row>
    <row r="37" spans="1:19" thickBot="1" x14ac:dyDescent="0.2">
      <c r="A37" s="404" t="s">
        <v>147</v>
      </c>
      <c r="B37" s="369"/>
      <c r="C37" s="369"/>
      <c r="D37" s="369"/>
      <c r="E37" s="369"/>
      <c r="F37" s="369"/>
      <c r="G37" s="369"/>
      <c r="H37" s="369"/>
      <c r="I37" s="369"/>
      <c r="J37" s="369"/>
      <c r="K37" s="369"/>
      <c r="L37" s="369"/>
      <c r="M37" s="369"/>
      <c r="N37" s="369"/>
      <c r="O37" s="45"/>
      <c r="P37" s="31"/>
      <c r="Q37" s="32"/>
      <c r="R37" s="33"/>
      <c r="S37" s="37">
        <f>S28+S33+S36</f>
        <v>0</v>
      </c>
    </row>
    <row r="38" spans="1:19" x14ac:dyDescent="0.15">
      <c r="A38" s="2"/>
      <c r="B38" s="2"/>
      <c r="C38" s="2"/>
      <c r="D38" s="2"/>
      <c r="E38" s="2"/>
      <c r="F38" s="2"/>
      <c r="G38" s="2"/>
      <c r="H38" s="2"/>
      <c r="I38" s="2"/>
      <c r="J38" s="2"/>
      <c r="K38" s="2"/>
      <c r="L38" s="2"/>
      <c r="M38" s="2"/>
      <c r="N38" s="2"/>
      <c r="O38" s="2"/>
      <c r="P38" s="1"/>
    </row>
    <row r="39" spans="1:19" x14ac:dyDescent="0.15">
      <c r="A39" s="13" t="s">
        <v>24</v>
      </c>
    </row>
    <row r="40" spans="1:19" x14ac:dyDescent="0.15">
      <c r="B40" t="s">
        <v>77</v>
      </c>
    </row>
    <row r="41" spans="1:19" ht="15" thickBot="1" x14ac:dyDescent="0.2">
      <c r="C41" t="s">
        <v>78</v>
      </c>
    </row>
    <row r="42" spans="1:19" ht="14.25" customHeight="1" x14ac:dyDescent="0.15">
      <c r="C42" s="332" t="s">
        <v>50</v>
      </c>
      <c r="D42" s="407"/>
      <c r="E42" s="407"/>
      <c r="F42" s="408"/>
      <c r="G42" s="321" t="s">
        <v>22</v>
      </c>
      <c r="H42" s="321"/>
      <c r="I42" s="321"/>
      <c r="J42" s="321"/>
      <c r="K42" s="321" t="s">
        <v>25</v>
      </c>
      <c r="L42" s="321"/>
      <c r="M42" s="321"/>
      <c r="N42" s="321"/>
      <c r="O42" s="321"/>
      <c r="P42" s="321" t="s">
        <v>20</v>
      </c>
      <c r="Q42" s="321"/>
      <c r="R42" s="42" t="s">
        <v>21</v>
      </c>
      <c r="S42" s="327" t="s">
        <v>48</v>
      </c>
    </row>
    <row r="43" spans="1:19" ht="14.25" customHeight="1" x14ac:dyDescent="0.15">
      <c r="C43" s="409"/>
      <c r="D43" s="410"/>
      <c r="E43" s="410"/>
      <c r="F43" s="411"/>
      <c r="G43" s="357" t="s">
        <v>130</v>
      </c>
      <c r="H43" s="357"/>
      <c r="I43" s="357"/>
      <c r="J43" s="357"/>
      <c r="K43" s="357" t="s">
        <v>143</v>
      </c>
      <c r="L43" s="324"/>
      <c r="M43" s="324"/>
      <c r="N43" s="324"/>
      <c r="O43" s="324"/>
      <c r="P43" s="357" t="s">
        <v>140</v>
      </c>
      <c r="Q43" s="357"/>
      <c r="R43" s="201" t="s">
        <v>129</v>
      </c>
      <c r="S43" s="328"/>
    </row>
    <row r="44" spans="1:19" ht="21.75" customHeight="1" thickBot="1" x14ac:dyDescent="0.2">
      <c r="C44" s="329"/>
      <c r="D44" s="308"/>
      <c r="E44" s="308"/>
      <c r="F44" s="308"/>
      <c r="G44" s="414"/>
      <c r="H44" s="414"/>
      <c r="I44" s="414"/>
      <c r="J44" s="415"/>
      <c r="K44" s="416"/>
      <c r="L44" s="417"/>
      <c r="M44" s="417"/>
      <c r="N44" s="417"/>
      <c r="O44" s="417"/>
      <c r="P44" s="418"/>
      <c r="Q44" s="331"/>
      <c r="R44" s="203">
        <f>G44*K44*P44</f>
        <v>0</v>
      </c>
      <c r="S44" s="197"/>
    </row>
    <row r="46" spans="1:19" x14ac:dyDescent="0.15">
      <c r="A46" s="13" t="s">
        <v>28</v>
      </c>
    </row>
    <row r="47" spans="1:19" x14ac:dyDescent="0.15">
      <c r="B47" t="s">
        <v>76</v>
      </c>
    </row>
    <row r="48" spans="1:19" x14ac:dyDescent="0.15">
      <c r="C48" t="s">
        <v>82</v>
      </c>
    </row>
    <row r="49" spans="3:18" ht="15" thickBot="1" x14ac:dyDescent="0.2">
      <c r="C49" t="s">
        <v>148</v>
      </c>
    </row>
    <row r="50" spans="3:18" ht="13.5" x14ac:dyDescent="0.15">
      <c r="C50" s="315"/>
      <c r="D50" s="429" t="s">
        <v>32</v>
      </c>
      <c r="E50" s="317"/>
      <c r="F50" s="317"/>
      <c r="G50" s="318"/>
      <c r="H50" s="322" t="s">
        <v>22</v>
      </c>
      <c r="I50" s="426"/>
      <c r="J50" s="426"/>
      <c r="K50" s="427"/>
      <c r="L50" s="322" t="s">
        <v>20</v>
      </c>
      <c r="M50" s="426"/>
      <c r="N50" s="426"/>
      <c r="O50" s="426"/>
      <c r="P50" s="427"/>
      <c r="Q50" s="322" t="s">
        <v>21</v>
      </c>
      <c r="R50" s="323"/>
    </row>
    <row r="51" spans="3:18" ht="13.5" x14ac:dyDescent="0.15">
      <c r="C51" s="316"/>
      <c r="D51" s="430"/>
      <c r="E51" s="319"/>
      <c r="F51" s="319"/>
      <c r="G51" s="320"/>
      <c r="H51" s="431" t="s">
        <v>135</v>
      </c>
      <c r="I51" s="432"/>
      <c r="J51" s="432"/>
      <c r="K51" s="433"/>
      <c r="L51" s="325" t="s">
        <v>136</v>
      </c>
      <c r="M51" s="419"/>
      <c r="N51" s="419"/>
      <c r="O51" s="419"/>
      <c r="P51" s="428"/>
      <c r="Q51" s="325" t="s">
        <v>129</v>
      </c>
      <c r="R51" s="326"/>
    </row>
    <row r="52" spans="3:18" thickBot="1" x14ac:dyDescent="0.2">
      <c r="C52" s="83" t="s">
        <v>75</v>
      </c>
      <c r="D52" s="308"/>
      <c r="E52" s="309"/>
      <c r="F52" s="309"/>
      <c r="G52" s="309"/>
      <c r="H52" s="420"/>
      <c r="I52" s="420"/>
      <c r="J52" s="420"/>
      <c r="K52" s="420"/>
      <c r="L52" s="311"/>
      <c r="M52" s="312"/>
      <c r="N52" s="312"/>
      <c r="O52" s="312"/>
      <c r="P52" s="312"/>
      <c r="Q52" s="424">
        <f>H52*L52</f>
        <v>0</v>
      </c>
      <c r="R52" s="425"/>
    </row>
    <row r="53" spans="3:18" ht="18.75" customHeight="1" x14ac:dyDescent="0.15">
      <c r="R53" s="225"/>
    </row>
    <row r="54" spans="3:18" ht="18.75" customHeight="1" x14ac:dyDescent="0.15">
      <c r="R54" s="225"/>
    </row>
  </sheetData>
  <sheetProtection password="CC5D" sheet="1" selectLockedCells="1"/>
  <mergeCells count="67">
    <mergeCell ref="A1:S1"/>
    <mergeCell ref="C34:N34"/>
    <mergeCell ref="C35:N35"/>
    <mergeCell ref="P43:Q43"/>
    <mergeCell ref="G43:J43"/>
    <mergeCell ref="S42:S43"/>
    <mergeCell ref="C36:N36"/>
    <mergeCell ref="C28:N28"/>
    <mergeCell ref="O3:P3"/>
    <mergeCell ref="Q3:R3"/>
    <mergeCell ref="C24:N24"/>
    <mergeCell ref="C25:N25"/>
    <mergeCell ref="C26:N26"/>
    <mergeCell ref="C13:N13"/>
    <mergeCell ref="H18:N18"/>
    <mergeCell ref="A29:B33"/>
    <mergeCell ref="C27:N27"/>
    <mergeCell ref="A37:N37"/>
    <mergeCell ref="A34:B36"/>
    <mergeCell ref="C19:G21"/>
    <mergeCell ref="H19:N19"/>
    <mergeCell ref="H20:N20"/>
    <mergeCell ref="H21:N21"/>
    <mergeCell ref="C22:N22"/>
    <mergeCell ref="C23:N23"/>
    <mergeCell ref="C29:N29"/>
    <mergeCell ref="C30:N30"/>
    <mergeCell ref="C31:N31"/>
    <mergeCell ref="C32:N32"/>
    <mergeCell ref="C33:N33"/>
    <mergeCell ref="A3:N4"/>
    <mergeCell ref="A5:B28"/>
    <mergeCell ref="C5:N5"/>
    <mergeCell ref="C6:N6"/>
    <mergeCell ref="C7:N7"/>
    <mergeCell ref="C8:N8"/>
    <mergeCell ref="C9:N9"/>
    <mergeCell ref="C10:N10"/>
    <mergeCell ref="C11:N11"/>
    <mergeCell ref="C12:N12"/>
    <mergeCell ref="C14:N14"/>
    <mergeCell ref="C15:G16"/>
    <mergeCell ref="H15:N15"/>
    <mergeCell ref="H16:N16"/>
    <mergeCell ref="C17:G18"/>
    <mergeCell ref="H17:N17"/>
    <mergeCell ref="L52:P52"/>
    <mergeCell ref="P42:Q42"/>
    <mergeCell ref="Q52:R52"/>
    <mergeCell ref="H50:K50"/>
    <mergeCell ref="L50:P50"/>
    <mergeCell ref="G44:J44"/>
    <mergeCell ref="K44:O44"/>
    <mergeCell ref="P44:Q44"/>
    <mergeCell ref="G42:J42"/>
    <mergeCell ref="K42:O42"/>
    <mergeCell ref="K43:O43"/>
    <mergeCell ref="L51:P51"/>
    <mergeCell ref="Q50:R50"/>
    <mergeCell ref="Q51:R51"/>
    <mergeCell ref="D50:G51"/>
    <mergeCell ref="H51:K51"/>
    <mergeCell ref="C50:C51"/>
    <mergeCell ref="C42:F43"/>
    <mergeCell ref="C44:F44"/>
    <mergeCell ref="D52:G52"/>
    <mergeCell ref="H52:K52"/>
  </mergeCells>
  <phoneticPr fontId="2"/>
  <conditionalFormatting sqref="S5:S37">
    <cfRule type="cellIs" dxfId="42" priority="2" stopIfTrue="1" operator="equal">
      <formula>0</formula>
    </cfRule>
  </conditionalFormatting>
  <dataValidations count="1">
    <dataValidation allowBlank="1" showInputMessage="1" showErrorMessage="1" error="この欄は、入力できません！" prompt="入力欄ではありません！！" sqref="Q36:R36" xr:uid="{2B83965C-FB83-4C56-81EE-27C78BD70256}"/>
  </dataValidations>
  <printOptions horizontalCentered="1"/>
  <pageMargins left="0.70866141732283472" right="0.6692913385826772" top="0.6692913385826772" bottom="0.2755905511811023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24</vt:i4>
      </vt:variant>
    </vt:vector>
  </HeadingPairs>
  <TitlesOfParts>
    <vt:vector size="46" baseType="lpstr">
      <vt:lpstr>記入例</vt:lpstr>
      <vt:lpstr>H17</vt:lpstr>
      <vt:lpstr>H18</vt:lpstr>
      <vt:lpstr>H19</vt:lpstr>
      <vt:lpstr>H20</vt:lpstr>
      <vt:lpstr>H21</vt:lpstr>
      <vt:lpstr>H22</vt:lpstr>
      <vt:lpstr>H23</vt:lpstr>
      <vt:lpstr>H24</vt:lpstr>
      <vt:lpstr>H25</vt:lpstr>
      <vt:lpstr>H26</vt:lpstr>
      <vt:lpstr>H27</vt:lpstr>
      <vt:lpstr>H28</vt:lpstr>
      <vt:lpstr>H29</vt:lpstr>
      <vt:lpstr>H30</vt:lpstr>
      <vt:lpstr>R1</vt:lpstr>
      <vt:lpstr>R2</vt:lpstr>
      <vt:lpstr>R3</vt:lpstr>
      <vt:lpstr>R4</vt:lpstr>
      <vt:lpstr>R5</vt:lpstr>
      <vt:lpstr>まとめ</vt:lpstr>
      <vt:lpstr>電気需要平準化評価用</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lpstr>まとめ!Print_Area</vt:lpstr>
      <vt:lpstr>記入例!Print_Area</vt:lpstr>
      <vt:lpstr>電気需要平準化評価用!Print_Area</vt:lpstr>
      <vt:lpstr>まとめ!Print_Titles</vt:lpstr>
      <vt:lpstr>電気需要平準化評価用!Print_Titles</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木下 一富</cp:lastModifiedBy>
  <cp:lastPrinted>2024-05-21T00:10:34Z</cp:lastPrinted>
  <dcterms:created xsi:type="dcterms:W3CDTF">2009-06-08T09:46:57Z</dcterms:created>
  <dcterms:modified xsi:type="dcterms:W3CDTF">2024-07-01T06:26:01Z</dcterms:modified>
</cp:coreProperties>
</file>